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Vasilets_VA\Desktop\240212_Приложения по старым нормам\"/>
    </mc:Choice>
  </mc:AlternateContent>
  <bookViews>
    <workbookView xWindow="-120" yWindow="-120" windowWidth="29040" windowHeight="15840"/>
  </bookViews>
  <sheets>
    <sheet name="Параметры объектов" sheetId="1" r:id="rId1"/>
  </sheets>
  <definedNames>
    <definedName name="_xlnm._FilterDatabase" localSheetId="0" hidden="1">'Параметры объектов'!#REF!</definedName>
    <definedName name="_xlnm.Print_Area" localSheetId="0">'Параметры объектов'!$A$1:$V$25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H25" i="1" s="1"/>
  <c r="F23" i="1"/>
  <c r="R23" i="1" s="1"/>
  <c r="F20" i="1"/>
  <c r="R20" i="1" s="1"/>
  <c r="F18" i="1"/>
  <c r="T19" i="1" s="1"/>
  <c r="F17" i="1"/>
  <c r="H17" i="1" s="1"/>
  <c r="F14" i="1"/>
  <c r="H14" i="1" s="1"/>
  <c r="F12" i="1"/>
  <c r="J12" i="1" s="1"/>
  <c r="J18" i="1" l="1"/>
  <c r="R14" i="1"/>
  <c r="R18" i="1"/>
  <c r="R15" i="1"/>
  <c r="T15" i="1"/>
  <c r="R22" i="1"/>
  <c r="T22" i="1"/>
  <c r="R24" i="1"/>
  <c r="R16" i="1"/>
  <c r="T16" i="1"/>
  <c r="T12" i="1"/>
  <c r="R21" i="1"/>
  <c r="T21" i="1"/>
  <c r="T14" i="1"/>
  <c r="U14" i="1" s="1"/>
  <c r="T20" i="1"/>
  <c r="U20" i="1" s="1"/>
  <c r="R13" i="1"/>
  <c r="T18" i="1"/>
  <c r="U18" i="1" s="1"/>
  <c r="T23" i="1"/>
  <c r="U23" i="1" s="1"/>
  <c r="T13" i="1"/>
  <c r="H12" i="1"/>
  <c r="K12" i="1" s="1"/>
  <c r="R19" i="1"/>
  <c r="U19" i="1" s="1"/>
  <c r="J17" i="1"/>
  <c r="K17" i="1" s="1"/>
  <c r="H18" i="1"/>
  <c r="J14" i="1"/>
  <c r="K14" i="1" s="1"/>
  <c r="T24" i="1"/>
  <c r="J23" i="1"/>
  <c r="J25" i="1"/>
  <c r="K25" i="1" s="1"/>
  <c r="H20" i="1"/>
  <c r="H23" i="1"/>
  <c r="R12" i="1"/>
  <c r="J20" i="1"/>
  <c r="F6" i="1"/>
  <c r="F7" i="1"/>
  <c r="F8" i="1"/>
  <c r="F9" i="1"/>
  <c r="F10" i="1"/>
  <c r="H10" i="1" s="1"/>
  <c r="K20" i="1" l="1"/>
  <c r="K18" i="1"/>
  <c r="U16" i="1"/>
  <c r="U22" i="1"/>
  <c r="K23" i="1"/>
  <c r="U24" i="1"/>
  <c r="U21" i="1"/>
  <c r="U15" i="1"/>
  <c r="U12" i="1"/>
  <c r="U13" i="1"/>
  <c r="H9" i="1"/>
  <c r="O9" i="1"/>
  <c r="J9" i="1"/>
  <c r="M9" i="1"/>
  <c r="H8" i="1"/>
  <c r="O8" i="1"/>
  <c r="M8" i="1"/>
  <c r="J8" i="1"/>
  <c r="O7" i="1"/>
  <c r="M7" i="1"/>
  <c r="J7" i="1"/>
  <c r="O6" i="1"/>
  <c r="M6" i="1"/>
  <c r="J6" i="1"/>
  <c r="O10" i="1"/>
  <c r="J10" i="1"/>
  <c r="K10" i="1" s="1"/>
  <c r="M10" i="1"/>
  <c r="H7" i="1"/>
  <c r="H6" i="1"/>
  <c r="P9" i="1" l="1"/>
  <c r="P6" i="1"/>
  <c r="K7" i="1"/>
  <c r="P8" i="1"/>
  <c r="P7" i="1"/>
  <c r="K9" i="1"/>
  <c r="K8" i="1"/>
  <c r="K6" i="1"/>
  <c r="P10" i="1"/>
</calcChain>
</file>

<file path=xl/sharedStrings.xml><?xml version="1.0" encoding="utf-8"?>
<sst xmlns="http://schemas.openxmlformats.org/spreadsheetml/2006/main" count="56" uniqueCount="51">
  <si>
    <t>Примечание</t>
  </si>
  <si>
    <t>Наименование муниципального образования</t>
  </si>
  <si>
    <t>Год ввода в эксплуатацию</t>
  </si>
  <si>
    <t>Объекты дошкольного образования</t>
  </si>
  <si>
    <t>Объекты среднего общего образования</t>
  </si>
  <si>
    <t>Площадь объекта (кв. м)</t>
  </si>
  <si>
    <t>Стоимость объекта                 (тыс. рублей)</t>
  </si>
  <si>
    <t>Наименование объекта дошкольного/среднего общего образования (количество учащихся/воспитанников)</t>
  </si>
  <si>
    <t>Строительство школы на 450 мест в п. Аршан Тункинского района</t>
  </si>
  <si>
    <t xml:space="preserve">Строительство детского сада на 150 мест в г. Кяхта Кяхтинского района Республики Бурятия </t>
  </si>
  <si>
    <t>Школа на 360 мест в с.Орлик Окинского района Республики Бурятия</t>
  </si>
  <si>
    <t>Строительство школы на 250 мест в с. Сотниково Иволгинского района</t>
  </si>
  <si>
    <t>с. Нижний Саянтуй Тарбагатайского района</t>
  </si>
  <si>
    <t>п. Аршан Тункинского района</t>
  </si>
  <si>
    <t xml:space="preserve">г. Кяхта Кяхтинского района Республики Бурятия </t>
  </si>
  <si>
    <t>с.Орлик Окинского района Республики Бурятия</t>
  </si>
  <si>
    <t>с. Сотниково Иволгинского района</t>
  </si>
  <si>
    <t>Строительство школы на 275 мест в с. Курумкан Курумканского района</t>
  </si>
  <si>
    <t>Строительство школы на 100 мест в с. Клюевка Кабанского района Республики Бурятия</t>
  </si>
  <si>
    <t>с. Курумкан Курумканского района</t>
  </si>
  <si>
    <t>с. Клюевка Кабанского района Республики Бурятия</t>
  </si>
  <si>
    <t>Строительство детского сада на 150 мест в с. Нижняя Иволга Иволгинского района</t>
  </si>
  <si>
    <t>Строительство детского сада на 240 мест в с. Сотниково Иволгинского района</t>
  </si>
  <si>
    <t>Строительство детского сада в с. Нижний Саянтуй Тарбагатайского района</t>
  </si>
  <si>
    <t>Строительство детского сада на 250 мест в с. Поселье Иволгинского района Республики Бурятия</t>
  </si>
  <si>
    <t>с. Нижняя Иволга Иволгинского района</t>
  </si>
  <si>
    <t>с. Поселье Иволгинского района Республики Бурятия</t>
  </si>
  <si>
    <t>Строительство корпуса № 2 на 176 учащихся МБОУ «Хоринская СОШ №1 им. Д.Ж. Жанаева» в с. Хоринск Хоринского района</t>
  </si>
  <si>
    <t>Строительство школы на 176 учащихся в с. Кижинга Кижингинского района Республики Бурятия</t>
  </si>
  <si>
    <t>с. Хоринск Хоринского района</t>
  </si>
  <si>
    <t>с. Кижинга Кижингинского района Республики Бурятия</t>
  </si>
  <si>
    <t>-</t>
  </si>
  <si>
    <t>Примечание: * количество занимающихся в спортзале одновременно принято из расчета по 25 (1 класс) и 50 человек (2 класса)</t>
  </si>
  <si>
    <t>Стоимость 1 кв. м            (тыс. рублей)</t>
  </si>
  <si>
    <t>Площадь спортивного зала, кв. м (при наличии нескольких - площадь каждого)</t>
  </si>
  <si>
    <t>Стоимость устройства спортивного зала (тыс. рублей, расчетно)</t>
  </si>
  <si>
    <t>Нормативная площадь спортивного зала, кв. м *</t>
  </si>
  <si>
    <t>Площадь музыкального зала или объединенного с спортзалом, кв. м (при наличии нескольких - площадь каждого)</t>
  </si>
  <si>
    <t>Стоимость устройства мызыкального зала (тыс. рублей, расчетно)</t>
  </si>
  <si>
    <t xml:space="preserve">Нормативная площадь музыкального зала, кв. м </t>
  </si>
  <si>
    <t>Площадь лаборантских при кабинетах физики, химии, биологии и др., кв. м (при наличии нескольких - площадь каждой)</t>
  </si>
  <si>
    <t>Стоимость устройства лаборантской (тыс. рублей, расчетно)</t>
  </si>
  <si>
    <t xml:space="preserve">Нормативная площадь лаборантской, кв. м </t>
  </si>
  <si>
    <t>Информация о площади и стоимости отдельных помещений объектов дошкольного образования и среднего общего образования Республики Бурятия</t>
  </si>
  <si>
    <t>Превышение фактической стоимости над стоимостью по нормативной площади(тыс. рублей, расчетно)</t>
  </si>
  <si>
    <t>Превышение фактической стоимости над стоимостью по нормативной площади (тыс. рублей, расчетно)</t>
  </si>
  <si>
    <t>Превышение фактической стоимости над стоимостью по нормативной площади  (тыс. рублей, расчетно)</t>
  </si>
  <si>
    <t>Стоимость устройства спортивного зала по нормативу площади (тыс. рублей, расчетно)</t>
  </si>
  <si>
    <t>Стоимость устройства музыкального зала по нормативу площади (тыс. рублей, расчетно)</t>
  </si>
  <si>
    <t>Стоимость устройства лаборантской по нормативу площади (тыс. рублей, расчетно)</t>
  </si>
  <si>
    <t>Приложение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</si>
</sst>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"/>
  </numFmts>
  <fonts count="10" x14ac:knownFonts="1"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164" fontId="7" fillId="0" borderId="0" applyFont="0" applyFill="0" applyBorder="0" applyAlignment="0" applyProtection="0"/>
    <xf numFmtId="0" fontId="4" fillId="0" borderId="0"/>
  </cellStyleXfs>
  <cellXfs count="24">
    <xf numFmtId="0" fontId="0" fillId="0" borderId="0" xfId="0"/>
    <xf numFmtId="0" fontId="3" fillId="0" borderId="0" xfId="0" applyFont="1"/>
    <xf numFmtId="0" fontId="2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165" fontId="1" fillId="5" borderId="1" xfId="0" applyNumberFormat="1" applyFont="1" applyFill="1" applyBorder="1" applyAlignment="1">
      <alignment horizontal="center" vertical="center"/>
    </xf>
    <xf numFmtId="165" fontId="1" fillId="5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5" xfId="4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7"/>
  <sheetViews>
    <sheetView tabSelected="1" zoomScale="75" zoomScaleNormal="75" zoomScaleSheetLayoutView="85" workbookViewId="0">
      <pane ySplit="4" topLeftCell="A5" activePane="bottomLeft" state="frozen"/>
      <selection pane="bottomLeft" activeCell="N10" sqref="N10"/>
    </sheetView>
  </sheetViews>
  <sheetFormatPr defaultColWidth="11" defaultRowHeight="15.75" x14ac:dyDescent="0.25"/>
  <cols>
    <col min="1" max="1" width="19.25" style="1" customWidth="1"/>
    <col min="2" max="2" width="27" style="1" customWidth="1"/>
    <col min="3" max="3" width="11.625" style="1" customWidth="1"/>
    <col min="4" max="4" width="10.25" style="1" customWidth="1"/>
    <col min="5" max="6" width="12.5" style="1" customWidth="1"/>
    <col min="7" max="7" width="19.375" style="1" bestFit="1" customWidth="1"/>
    <col min="8" max="11" width="19.375" style="1" customWidth="1"/>
    <col min="12" max="16" width="22.125" style="1" customWidth="1"/>
    <col min="17" max="17" width="31.75" style="1" customWidth="1"/>
    <col min="18" max="21" width="25.25" style="1" customWidth="1"/>
    <col min="22" max="22" width="18.625" style="1" bestFit="1" customWidth="1"/>
    <col min="23" max="16384" width="11" style="1"/>
  </cols>
  <sheetData>
    <row r="1" spans="1:22" ht="18.75" x14ac:dyDescent="0.3">
      <c r="L1" s="3"/>
      <c r="M1" s="3"/>
      <c r="N1" s="3"/>
      <c r="O1" s="3"/>
      <c r="P1" s="3"/>
      <c r="Q1" s="3"/>
      <c r="R1" s="3"/>
      <c r="S1" s="3"/>
      <c r="T1" s="3"/>
      <c r="U1" s="3"/>
      <c r="V1" s="4" t="s">
        <v>50</v>
      </c>
    </row>
    <row r="2" spans="1:22" s="2" customFormat="1" ht="45.75" customHeight="1" x14ac:dyDescent="0.25">
      <c r="A2" s="17" t="s">
        <v>43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</row>
    <row r="3" spans="1:22" ht="18.75" x14ac:dyDescent="0.3"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s="16" customFormat="1" ht="124.15" customHeight="1" x14ac:dyDescent="0.25">
      <c r="A4" s="5" t="s">
        <v>1</v>
      </c>
      <c r="B4" s="5" t="s">
        <v>7</v>
      </c>
      <c r="C4" s="5" t="s">
        <v>2</v>
      </c>
      <c r="D4" s="5" t="s">
        <v>5</v>
      </c>
      <c r="E4" s="5" t="s">
        <v>6</v>
      </c>
      <c r="F4" s="5" t="s">
        <v>33</v>
      </c>
      <c r="G4" s="10" t="s">
        <v>34</v>
      </c>
      <c r="H4" s="10" t="s">
        <v>35</v>
      </c>
      <c r="I4" s="10" t="s">
        <v>36</v>
      </c>
      <c r="J4" s="10" t="s">
        <v>47</v>
      </c>
      <c r="K4" s="10" t="s">
        <v>44</v>
      </c>
      <c r="L4" s="11" t="s">
        <v>37</v>
      </c>
      <c r="M4" s="11" t="s">
        <v>38</v>
      </c>
      <c r="N4" s="11" t="s">
        <v>39</v>
      </c>
      <c r="O4" s="11" t="s">
        <v>48</v>
      </c>
      <c r="P4" s="11" t="s">
        <v>45</v>
      </c>
      <c r="Q4" s="12" t="s">
        <v>40</v>
      </c>
      <c r="R4" s="12" t="s">
        <v>41</v>
      </c>
      <c r="S4" s="12" t="s">
        <v>42</v>
      </c>
      <c r="T4" s="12" t="s">
        <v>49</v>
      </c>
      <c r="U4" s="12" t="s">
        <v>46</v>
      </c>
      <c r="V4" s="5" t="s">
        <v>0</v>
      </c>
    </row>
    <row r="5" spans="1:22" x14ac:dyDescent="0.25">
      <c r="A5" s="18" t="s">
        <v>3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20"/>
    </row>
    <row r="6" spans="1:22" ht="45" x14ac:dyDescent="0.25">
      <c r="A6" s="5" t="s">
        <v>25</v>
      </c>
      <c r="B6" s="5" t="s">
        <v>21</v>
      </c>
      <c r="C6" s="6">
        <v>2023</v>
      </c>
      <c r="D6" s="8">
        <v>3169.6</v>
      </c>
      <c r="E6" s="8">
        <v>330887.56</v>
      </c>
      <c r="F6" s="8">
        <f t="shared" ref="F6:F10" si="0">E6/D6</f>
        <v>104.3941065118627</v>
      </c>
      <c r="G6" s="8">
        <v>79.3</v>
      </c>
      <c r="H6" s="8">
        <f t="shared" ref="H6:H10" si="1">G6*F6</f>
        <v>8278.4526463907114</v>
      </c>
      <c r="I6" s="8">
        <v>75</v>
      </c>
      <c r="J6" s="8">
        <f t="shared" ref="J6:J10" si="2">I6*F6</f>
        <v>7829.5579883897026</v>
      </c>
      <c r="K6" s="8">
        <f t="shared" ref="K6:K10" si="3">H6-J6</f>
        <v>448.89465800100879</v>
      </c>
      <c r="L6" s="8">
        <v>84.9</v>
      </c>
      <c r="M6" s="8">
        <f t="shared" ref="M6:M10" si="4">L6*F6</f>
        <v>8863.0596428571444</v>
      </c>
      <c r="N6" s="8">
        <v>75</v>
      </c>
      <c r="O6" s="8">
        <f t="shared" ref="O6:O10" si="5">N6*F6</f>
        <v>7829.5579883897026</v>
      </c>
      <c r="P6" s="8">
        <f t="shared" ref="P6:P10" si="6">M6-O6</f>
        <v>1033.5016544674418</v>
      </c>
      <c r="Q6" s="8" t="s">
        <v>31</v>
      </c>
      <c r="R6" s="8"/>
      <c r="S6" s="8"/>
      <c r="T6" s="8"/>
      <c r="U6" s="8"/>
      <c r="V6" s="6"/>
    </row>
    <row r="7" spans="1:22" ht="57.75" customHeight="1" x14ac:dyDescent="0.25">
      <c r="A7" s="5" t="s">
        <v>16</v>
      </c>
      <c r="B7" s="5" t="s">
        <v>22</v>
      </c>
      <c r="C7" s="6">
        <v>2023</v>
      </c>
      <c r="D7" s="8">
        <v>3757.2</v>
      </c>
      <c r="E7" s="8">
        <v>495892.6</v>
      </c>
      <c r="F7" s="8">
        <f t="shared" si="0"/>
        <v>131.98461620355585</v>
      </c>
      <c r="G7" s="8">
        <v>152.5</v>
      </c>
      <c r="H7" s="8">
        <f t="shared" si="1"/>
        <v>20127.653971042266</v>
      </c>
      <c r="I7" s="8">
        <v>75</v>
      </c>
      <c r="J7" s="8">
        <f t="shared" si="2"/>
        <v>9898.8462152666889</v>
      </c>
      <c r="K7" s="8">
        <f t="shared" si="3"/>
        <v>10228.807755775577</v>
      </c>
      <c r="L7" s="8">
        <v>102.6</v>
      </c>
      <c r="M7" s="8">
        <f t="shared" si="4"/>
        <v>13541.621622484829</v>
      </c>
      <c r="N7" s="8">
        <v>75</v>
      </c>
      <c r="O7" s="8">
        <f t="shared" si="5"/>
        <v>9898.8462152666889</v>
      </c>
      <c r="P7" s="8">
        <f t="shared" si="6"/>
        <v>3642.7754072181397</v>
      </c>
      <c r="Q7" s="8" t="s">
        <v>31</v>
      </c>
      <c r="R7" s="8"/>
      <c r="S7" s="8"/>
      <c r="T7" s="8"/>
      <c r="U7" s="8"/>
      <c r="V7" s="6"/>
    </row>
    <row r="8" spans="1:22" ht="45" x14ac:dyDescent="0.25">
      <c r="A8" s="5" t="s">
        <v>12</v>
      </c>
      <c r="B8" s="5" t="s">
        <v>23</v>
      </c>
      <c r="C8" s="6">
        <v>2023</v>
      </c>
      <c r="D8" s="8">
        <v>5379.2</v>
      </c>
      <c r="E8" s="8">
        <v>486383.04</v>
      </c>
      <c r="F8" s="8">
        <f t="shared" si="0"/>
        <v>90.419214753123143</v>
      </c>
      <c r="G8" s="8">
        <v>116</v>
      </c>
      <c r="H8" s="8">
        <f t="shared" si="1"/>
        <v>10488.628911362284</v>
      </c>
      <c r="I8" s="8">
        <v>75</v>
      </c>
      <c r="J8" s="8">
        <f t="shared" si="2"/>
        <v>6781.4411064842361</v>
      </c>
      <c r="K8" s="8">
        <f t="shared" si="3"/>
        <v>3707.1878048780482</v>
      </c>
      <c r="L8" s="8">
        <v>51.1</v>
      </c>
      <c r="M8" s="8">
        <f t="shared" si="4"/>
        <v>4620.421873884593</v>
      </c>
      <c r="N8" s="8">
        <v>75</v>
      </c>
      <c r="O8" s="8">
        <f t="shared" si="5"/>
        <v>6781.4411064842361</v>
      </c>
      <c r="P8" s="8">
        <f t="shared" si="6"/>
        <v>-2161.0192325996431</v>
      </c>
      <c r="Q8" s="8" t="s">
        <v>31</v>
      </c>
      <c r="R8" s="8"/>
      <c r="S8" s="8"/>
      <c r="T8" s="8"/>
      <c r="U8" s="8"/>
      <c r="V8" s="6"/>
    </row>
    <row r="9" spans="1:22" ht="60" x14ac:dyDescent="0.25">
      <c r="A9" s="5" t="s">
        <v>26</v>
      </c>
      <c r="B9" s="5" t="s">
        <v>24</v>
      </c>
      <c r="C9" s="6">
        <v>2023</v>
      </c>
      <c r="D9" s="8">
        <v>5264.2</v>
      </c>
      <c r="E9" s="8">
        <v>451277.15</v>
      </c>
      <c r="F9" s="8">
        <f t="shared" si="0"/>
        <v>85.725684814406762</v>
      </c>
      <c r="G9" s="8">
        <v>116</v>
      </c>
      <c r="H9" s="8">
        <f t="shared" si="1"/>
        <v>9944.1794384711848</v>
      </c>
      <c r="I9" s="8">
        <v>100</v>
      </c>
      <c r="J9" s="8">
        <f t="shared" si="2"/>
        <v>8572.5684814406759</v>
      </c>
      <c r="K9" s="8">
        <f t="shared" si="3"/>
        <v>1371.6109570305089</v>
      </c>
      <c r="L9" s="8">
        <v>51.1</v>
      </c>
      <c r="M9" s="8">
        <f t="shared" si="4"/>
        <v>4380.5824940161856</v>
      </c>
      <c r="N9" s="8">
        <v>100</v>
      </c>
      <c r="O9" s="8">
        <f t="shared" si="5"/>
        <v>8572.5684814406759</v>
      </c>
      <c r="P9" s="8">
        <f t="shared" si="6"/>
        <v>-4191.9859874244903</v>
      </c>
      <c r="Q9" s="8" t="s">
        <v>31</v>
      </c>
      <c r="R9" s="8"/>
      <c r="S9" s="8"/>
      <c r="T9" s="8"/>
      <c r="U9" s="8"/>
      <c r="V9" s="6"/>
    </row>
    <row r="10" spans="1:22" ht="60" x14ac:dyDescent="0.25">
      <c r="A10" s="5" t="s">
        <v>14</v>
      </c>
      <c r="B10" s="7" t="s">
        <v>9</v>
      </c>
      <c r="C10" s="6">
        <v>2021</v>
      </c>
      <c r="D10" s="8">
        <v>3086.42</v>
      </c>
      <c r="E10" s="8">
        <v>237186.03</v>
      </c>
      <c r="F10" s="8">
        <f t="shared" si="0"/>
        <v>76.848267572138596</v>
      </c>
      <c r="G10" s="8">
        <v>76.8</v>
      </c>
      <c r="H10" s="8">
        <f t="shared" si="1"/>
        <v>5901.9469495402436</v>
      </c>
      <c r="I10" s="8">
        <v>75</v>
      </c>
      <c r="J10" s="8">
        <f t="shared" si="2"/>
        <v>5763.6200679103949</v>
      </c>
      <c r="K10" s="8">
        <f t="shared" si="3"/>
        <v>138.32688162984869</v>
      </c>
      <c r="L10" s="8">
        <v>76.8</v>
      </c>
      <c r="M10" s="8">
        <f t="shared" si="4"/>
        <v>5901.9469495402436</v>
      </c>
      <c r="N10" s="8">
        <v>75</v>
      </c>
      <c r="O10" s="8">
        <f t="shared" si="5"/>
        <v>5763.6200679103949</v>
      </c>
      <c r="P10" s="8">
        <f t="shared" si="6"/>
        <v>138.32688162984869</v>
      </c>
      <c r="Q10" s="8" t="s">
        <v>31</v>
      </c>
      <c r="R10" s="8"/>
      <c r="S10" s="8"/>
      <c r="T10" s="8"/>
      <c r="U10" s="8"/>
      <c r="V10" s="6"/>
    </row>
    <row r="11" spans="1:22" x14ac:dyDescent="0.25">
      <c r="A11" s="21" t="s">
        <v>4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3"/>
    </row>
    <row r="12" spans="1:22" ht="45" x14ac:dyDescent="0.25">
      <c r="A12" s="12" t="s">
        <v>13</v>
      </c>
      <c r="B12" s="12" t="s">
        <v>8</v>
      </c>
      <c r="C12" s="13">
        <v>2021</v>
      </c>
      <c r="D12" s="14">
        <v>6422.5</v>
      </c>
      <c r="E12" s="14">
        <v>541661.59</v>
      </c>
      <c r="F12" s="14">
        <f>E12/D12</f>
        <v>84.338122226547284</v>
      </c>
      <c r="G12" s="14">
        <v>341</v>
      </c>
      <c r="H12" s="14">
        <f>G12*F12</f>
        <v>28759.299679252625</v>
      </c>
      <c r="I12" s="14">
        <v>288</v>
      </c>
      <c r="J12" s="14">
        <f>I12*F12</f>
        <v>24289.379201245618</v>
      </c>
      <c r="K12" s="14">
        <f>H12-J12</f>
        <v>4469.9204780070067</v>
      </c>
      <c r="L12" s="14"/>
      <c r="M12" s="14"/>
      <c r="N12" s="14"/>
      <c r="O12" s="14"/>
      <c r="P12" s="14"/>
      <c r="Q12" s="15">
        <v>18.2</v>
      </c>
      <c r="R12" s="15">
        <f>Q12*F12</f>
        <v>1534.9538245231606</v>
      </c>
      <c r="S12" s="15">
        <v>18</v>
      </c>
      <c r="T12" s="15">
        <f>S12*F12</f>
        <v>1518.0862000778511</v>
      </c>
      <c r="U12" s="15">
        <f t="shared" ref="U12:U16" si="7">R12-T12</f>
        <v>16.867624445309502</v>
      </c>
      <c r="V12" s="13"/>
    </row>
    <row r="13" spans="1:22" x14ac:dyDescent="0.25">
      <c r="A13" s="5"/>
      <c r="B13" s="7"/>
      <c r="C13" s="6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9">
        <v>18.399999999999999</v>
      </c>
      <c r="R13" s="9">
        <f>Q13*F12</f>
        <v>1551.8214489684699</v>
      </c>
      <c r="S13" s="9">
        <v>18</v>
      </c>
      <c r="T13" s="9">
        <f>S13*F12</f>
        <v>1518.0862000778511</v>
      </c>
      <c r="U13" s="9">
        <f t="shared" si="7"/>
        <v>33.735248890618777</v>
      </c>
      <c r="V13" s="6"/>
    </row>
    <row r="14" spans="1:22" ht="45" x14ac:dyDescent="0.25">
      <c r="A14" s="12" t="s">
        <v>15</v>
      </c>
      <c r="B14" s="12" t="s">
        <v>10</v>
      </c>
      <c r="C14" s="13">
        <v>2022</v>
      </c>
      <c r="D14" s="14">
        <v>8270</v>
      </c>
      <c r="E14" s="14">
        <v>754017.52</v>
      </c>
      <c r="F14" s="14">
        <f>E14/D14</f>
        <v>91.175032648125764</v>
      </c>
      <c r="G14" s="14">
        <v>376.1</v>
      </c>
      <c r="H14" s="14">
        <f>G14*F14</f>
        <v>34290.929778960104</v>
      </c>
      <c r="I14" s="14">
        <v>288</v>
      </c>
      <c r="J14" s="14">
        <f>I14*F14</f>
        <v>26258.409402660222</v>
      </c>
      <c r="K14" s="14">
        <f>H14-J14</f>
        <v>8032.5203762998826</v>
      </c>
      <c r="L14" s="14"/>
      <c r="M14" s="14"/>
      <c r="N14" s="14"/>
      <c r="O14" s="14"/>
      <c r="P14" s="14"/>
      <c r="Q14" s="15">
        <v>17.3</v>
      </c>
      <c r="R14" s="15">
        <f>Q14*F14</f>
        <v>1577.3280648125758</v>
      </c>
      <c r="S14" s="15">
        <v>18</v>
      </c>
      <c r="T14" s="15">
        <f>S14*F14</f>
        <v>1641.1505876662638</v>
      </c>
      <c r="U14" s="15">
        <f t="shared" si="7"/>
        <v>-63.822522853688042</v>
      </c>
      <c r="V14" s="13"/>
    </row>
    <row r="15" spans="1:22" x14ac:dyDescent="0.25">
      <c r="A15" s="5"/>
      <c r="B15" s="7"/>
      <c r="C15" s="6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>
        <v>17.3</v>
      </c>
      <c r="R15" s="9">
        <f>Q15*F14</f>
        <v>1577.3280648125758</v>
      </c>
      <c r="S15" s="9">
        <v>18</v>
      </c>
      <c r="T15" s="9">
        <f>S15*F14</f>
        <v>1641.1505876662638</v>
      </c>
      <c r="U15" s="9">
        <f t="shared" si="7"/>
        <v>-63.822522853688042</v>
      </c>
      <c r="V15" s="6"/>
    </row>
    <row r="16" spans="1:22" x14ac:dyDescent="0.25">
      <c r="A16" s="5"/>
      <c r="B16" s="7"/>
      <c r="C16" s="6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9">
        <v>17.3</v>
      </c>
      <c r="R16" s="9">
        <f>Q16*F14</f>
        <v>1577.3280648125758</v>
      </c>
      <c r="S16" s="9">
        <v>18</v>
      </c>
      <c r="T16" s="9">
        <f>S16*F14</f>
        <v>1641.1505876662638</v>
      </c>
      <c r="U16" s="9">
        <f t="shared" si="7"/>
        <v>-63.822522853688042</v>
      </c>
      <c r="V16" s="6"/>
    </row>
    <row r="17" spans="1:22" ht="45" x14ac:dyDescent="0.25">
      <c r="A17" s="12" t="s">
        <v>16</v>
      </c>
      <c r="B17" s="12" t="s">
        <v>11</v>
      </c>
      <c r="C17" s="13">
        <v>2022</v>
      </c>
      <c r="D17" s="14">
        <v>5588.61</v>
      </c>
      <c r="E17" s="14">
        <v>610046.97</v>
      </c>
      <c r="F17" s="14">
        <f>E17/D17</f>
        <v>109.15898049783399</v>
      </c>
      <c r="G17" s="14">
        <v>309.54000000000002</v>
      </c>
      <c r="H17" s="14">
        <f>G17*F17</f>
        <v>33789.070823299538</v>
      </c>
      <c r="I17" s="14">
        <v>288</v>
      </c>
      <c r="J17" s="14">
        <f>I17*F17</f>
        <v>31437.786383376191</v>
      </c>
      <c r="K17" s="14">
        <f>H17-J17</f>
        <v>2351.2844399233472</v>
      </c>
      <c r="L17" s="14"/>
      <c r="M17" s="14"/>
      <c r="N17" s="14"/>
      <c r="O17" s="14"/>
      <c r="P17" s="14"/>
      <c r="Q17" s="15"/>
      <c r="R17" s="15"/>
      <c r="S17" s="15"/>
      <c r="T17" s="15"/>
      <c r="U17" s="15"/>
      <c r="V17" s="13"/>
    </row>
    <row r="18" spans="1:22" ht="45" x14ac:dyDescent="0.25">
      <c r="A18" s="12" t="s">
        <v>19</v>
      </c>
      <c r="B18" s="12" t="s">
        <v>17</v>
      </c>
      <c r="C18" s="13">
        <v>2022</v>
      </c>
      <c r="D18" s="14">
        <v>5972.44</v>
      </c>
      <c r="E18" s="14">
        <v>836049.5</v>
      </c>
      <c r="F18" s="14">
        <f>E18/D18</f>
        <v>139.98457916697365</v>
      </c>
      <c r="G18" s="14">
        <v>546.20000000000005</v>
      </c>
      <c r="H18" s="14">
        <f>G18*F18</f>
        <v>76459.577141001006</v>
      </c>
      <c r="I18" s="14">
        <v>288</v>
      </c>
      <c r="J18" s="14">
        <f>I18*F18</f>
        <v>40315.558800088409</v>
      </c>
      <c r="K18" s="14">
        <f>H18-J18</f>
        <v>36144.018340912597</v>
      </c>
      <c r="L18" s="14"/>
      <c r="M18" s="14"/>
      <c r="N18" s="14"/>
      <c r="O18" s="14"/>
      <c r="P18" s="14"/>
      <c r="Q18" s="15">
        <v>16.78</v>
      </c>
      <c r="R18" s="15">
        <f>Q18*F18</f>
        <v>2348.9412384218181</v>
      </c>
      <c r="S18" s="15">
        <v>18</v>
      </c>
      <c r="T18" s="15">
        <f>S18*F18</f>
        <v>2519.7224250055256</v>
      </c>
      <c r="U18" s="15">
        <f t="shared" ref="U18:U24" si="8">R18-T18</f>
        <v>-170.78118658370749</v>
      </c>
      <c r="V18" s="13"/>
    </row>
    <row r="19" spans="1:22" x14ac:dyDescent="0.25">
      <c r="A19" s="5"/>
      <c r="B19" s="7"/>
      <c r="C19" s="6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9">
        <v>16.829999999999998</v>
      </c>
      <c r="R19" s="9">
        <f>Q19*F18</f>
        <v>2355.9404673801664</v>
      </c>
      <c r="S19" s="9">
        <v>18</v>
      </c>
      <c r="T19" s="9">
        <f>S19*F18</f>
        <v>2519.7224250055256</v>
      </c>
      <c r="U19" s="9">
        <f t="shared" si="8"/>
        <v>-163.78195762535915</v>
      </c>
      <c r="V19" s="6"/>
    </row>
    <row r="20" spans="1:22" ht="45" x14ac:dyDescent="0.25">
      <c r="A20" s="12" t="s">
        <v>20</v>
      </c>
      <c r="B20" s="12" t="s">
        <v>18</v>
      </c>
      <c r="C20" s="13">
        <v>2022</v>
      </c>
      <c r="D20" s="14">
        <v>2942.8</v>
      </c>
      <c r="E20" s="14">
        <v>251989.18</v>
      </c>
      <c r="F20" s="14">
        <f>E20/D20</f>
        <v>85.629053962212851</v>
      </c>
      <c r="G20" s="14">
        <v>162</v>
      </c>
      <c r="H20" s="14">
        <f>G20*F20</f>
        <v>13871.906741878482</v>
      </c>
      <c r="I20" s="14">
        <v>162</v>
      </c>
      <c r="J20" s="14">
        <f>I20*F20</f>
        <v>13871.906741878482</v>
      </c>
      <c r="K20" s="14">
        <f>H20-J20</f>
        <v>0</v>
      </c>
      <c r="L20" s="14"/>
      <c r="M20" s="14"/>
      <c r="N20" s="14"/>
      <c r="O20" s="14"/>
      <c r="P20" s="14"/>
      <c r="Q20" s="15">
        <v>16.5</v>
      </c>
      <c r="R20" s="15">
        <f>Q20*F20</f>
        <v>1412.879390376512</v>
      </c>
      <c r="S20" s="15">
        <v>18</v>
      </c>
      <c r="T20" s="15">
        <f>S20*F20</f>
        <v>1541.3229713198314</v>
      </c>
      <c r="U20" s="15">
        <f t="shared" si="8"/>
        <v>-128.44358094331938</v>
      </c>
      <c r="V20" s="13"/>
    </row>
    <row r="21" spans="1:22" x14ac:dyDescent="0.25">
      <c r="A21" s="5"/>
      <c r="B21" s="7"/>
      <c r="C21" s="6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9">
        <v>17</v>
      </c>
      <c r="R21" s="9">
        <f>Q21*F20</f>
        <v>1455.6939173576184</v>
      </c>
      <c r="S21" s="9">
        <v>18</v>
      </c>
      <c r="T21" s="9">
        <f>S21*F20</f>
        <v>1541.3229713198314</v>
      </c>
      <c r="U21" s="9">
        <f t="shared" si="8"/>
        <v>-85.629053962212993</v>
      </c>
      <c r="V21" s="6"/>
    </row>
    <row r="22" spans="1:22" x14ac:dyDescent="0.25">
      <c r="A22" s="5"/>
      <c r="B22" s="7"/>
      <c r="C22" s="6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9">
        <v>21.9</v>
      </c>
      <c r="R22" s="9">
        <f>Q22*F20</f>
        <v>1875.2762817724613</v>
      </c>
      <c r="S22" s="9">
        <v>18</v>
      </c>
      <c r="T22" s="9">
        <f>S22*F20</f>
        <v>1541.3229713198314</v>
      </c>
      <c r="U22" s="9">
        <f t="shared" si="8"/>
        <v>333.95331045262992</v>
      </c>
      <c r="V22" s="6"/>
    </row>
    <row r="23" spans="1:22" ht="75" x14ac:dyDescent="0.25">
      <c r="A23" s="12" t="s">
        <v>29</v>
      </c>
      <c r="B23" s="12" t="s">
        <v>27</v>
      </c>
      <c r="C23" s="13">
        <v>2024</v>
      </c>
      <c r="D23" s="14">
        <v>4147.3</v>
      </c>
      <c r="E23" s="14">
        <v>288647.52</v>
      </c>
      <c r="F23" s="14">
        <f>E23/D23</f>
        <v>69.598900489475085</v>
      </c>
      <c r="G23" s="14">
        <v>293.60000000000002</v>
      </c>
      <c r="H23" s="14">
        <f>G23*F23</f>
        <v>20434.237183709887</v>
      </c>
      <c r="I23" s="14">
        <v>288</v>
      </c>
      <c r="J23" s="14">
        <f>I23*F23</f>
        <v>20044.483340968825</v>
      </c>
      <c r="K23" s="14">
        <f>H23-J23</f>
        <v>389.75384274106182</v>
      </c>
      <c r="L23" s="14"/>
      <c r="M23" s="14"/>
      <c r="N23" s="14"/>
      <c r="O23" s="14"/>
      <c r="P23" s="14"/>
      <c r="Q23" s="15">
        <v>16.3</v>
      </c>
      <c r="R23" s="15">
        <f>Q23*F23</f>
        <v>1134.4620779784439</v>
      </c>
      <c r="S23" s="15">
        <v>18</v>
      </c>
      <c r="T23" s="15">
        <f>S23*F23</f>
        <v>1252.7802088105516</v>
      </c>
      <c r="U23" s="15">
        <f t="shared" si="8"/>
        <v>-118.31813083210773</v>
      </c>
      <c r="V23" s="13"/>
    </row>
    <row r="24" spans="1:22" x14ac:dyDescent="0.25">
      <c r="A24" s="5"/>
      <c r="B24" s="5"/>
      <c r="C24" s="6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9">
        <v>16.3</v>
      </c>
      <c r="R24" s="9">
        <f>Q24*F23</f>
        <v>1134.4620779784439</v>
      </c>
      <c r="S24" s="9">
        <v>18</v>
      </c>
      <c r="T24" s="9">
        <f>S24*F23</f>
        <v>1252.7802088105516</v>
      </c>
      <c r="U24" s="9">
        <f t="shared" si="8"/>
        <v>-118.31813083210773</v>
      </c>
      <c r="V24" s="6"/>
    </row>
    <row r="25" spans="1:22" ht="60" x14ac:dyDescent="0.25">
      <c r="A25" s="12" t="s">
        <v>30</v>
      </c>
      <c r="B25" s="12" t="s">
        <v>28</v>
      </c>
      <c r="C25" s="13">
        <v>2024</v>
      </c>
      <c r="D25" s="14">
        <v>4147.3</v>
      </c>
      <c r="E25" s="14">
        <v>446191.76</v>
      </c>
      <c r="F25" s="14">
        <f>E25/D25</f>
        <v>107.58608251151351</v>
      </c>
      <c r="G25" s="14">
        <v>302.39999999999998</v>
      </c>
      <c r="H25" s="14">
        <f>G25*F25</f>
        <v>32534.031351481684</v>
      </c>
      <c r="I25" s="14">
        <v>288</v>
      </c>
      <c r="J25" s="14">
        <f>I25*F25</f>
        <v>30984.79176331589</v>
      </c>
      <c r="K25" s="14">
        <f>H25-J25</f>
        <v>1549.239588165794</v>
      </c>
      <c r="L25" s="14"/>
      <c r="M25" s="14"/>
      <c r="N25" s="14"/>
      <c r="O25" s="14"/>
      <c r="P25" s="14"/>
      <c r="Q25" s="15"/>
      <c r="R25" s="15"/>
      <c r="S25" s="15"/>
      <c r="T25" s="15"/>
      <c r="U25" s="15"/>
      <c r="V25" s="13"/>
    </row>
    <row r="27" spans="1:22" x14ac:dyDescent="0.25">
      <c r="A27" s="1" t="s">
        <v>32</v>
      </c>
    </row>
  </sheetData>
  <mergeCells count="3">
    <mergeCell ref="A2:V2"/>
    <mergeCell ref="A5:V5"/>
    <mergeCell ref="A11:V11"/>
  </mergeCells>
  <pageMargins left="0.31496062992125984" right="0.11811023622047245" top="0.15748031496062992" bottom="0.15748031496062992" header="0.31496062992125984" footer="0.31496062992125984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Параметры объектов</vt:lpstr>
      <vt:lpstr>'Параметры объектов'!Область_печати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Василец</cp:lastModifiedBy>
  <cp:lastPrinted>2024-02-05T13:42:24Z</cp:lastPrinted>
  <dcterms:created xsi:type="dcterms:W3CDTF">2023-04-19T09:16:23Z</dcterms:created>
  <dcterms:modified xsi:type="dcterms:W3CDTF">2024-02-12T09:39:13Z</dcterms:modified>
</cp:coreProperties>
</file>