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ch\dfs\Департамент внешних коммуникаций\ОТЧЕТЫ 2024\1. В РАБОТЕ\ЭАМ Аудит господдержки инновационной инфраструктуры\финал\"/>
    </mc:Choice>
  </mc:AlternateContent>
  <bookViews>
    <workbookView xWindow="0" yWindow="960" windowWidth="12855" windowHeight="6690"/>
  </bookViews>
  <sheets>
    <sheet name="Финансирование ФП Платформа" sheetId="11" r:id="rId1"/>
  </sheets>
  <definedNames>
    <definedName name="_xlnm.Print_Area" localSheetId="0">'Финансирование ФП Платформа'!$B$1:$H$43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1" l="1"/>
  <c r="E15" i="11" l="1"/>
  <c r="E11" i="11"/>
  <c r="F11" i="11"/>
  <c r="F7" i="11"/>
  <c r="H15" i="11" l="1"/>
  <c r="H22" i="11" l="1"/>
  <c r="H18" i="11"/>
  <c r="H7" i="11"/>
  <c r="H43" i="11" l="1"/>
  <c r="F33" i="11"/>
  <c r="G31" i="11"/>
  <c r="G32" i="11"/>
  <c r="F30" i="11"/>
  <c r="E30" i="11"/>
  <c r="F15" i="11"/>
  <c r="G14" i="11"/>
  <c r="G16" i="11"/>
  <c r="G17" i="11"/>
  <c r="E22" i="11"/>
  <c r="F22" i="11"/>
  <c r="G23" i="11"/>
  <c r="G24" i="11"/>
  <c r="G25" i="11"/>
  <c r="G30" i="11" l="1"/>
  <c r="G15" i="11"/>
  <c r="G22" i="11"/>
  <c r="G36" i="11"/>
  <c r="G42" i="11"/>
  <c r="G41" i="11"/>
  <c r="G40" i="11"/>
  <c r="F39" i="11"/>
  <c r="E39" i="11"/>
  <c r="G12" i="11"/>
  <c r="G38" i="11"/>
  <c r="G34" i="11"/>
  <c r="G35" i="11"/>
  <c r="E33" i="11"/>
  <c r="G27" i="11"/>
  <c r="G28" i="11"/>
  <c r="G29" i="11"/>
  <c r="G19" i="11"/>
  <c r="G20" i="11"/>
  <c r="G21" i="11"/>
  <c r="G13" i="11"/>
  <c r="G8" i="11"/>
  <c r="G9" i="11"/>
  <c r="G10" i="11"/>
  <c r="G39" i="11" l="1"/>
  <c r="F37" i="11" l="1"/>
  <c r="E37" i="11"/>
  <c r="F26" i="11"/>
  <c r="E26" i="11"/>
  <c r="F18" i="11"/>
  <c r="E18" i="11"/>
  <c r="E7" i="11"/>
  <c r="E43" i="11" l="1"/>
  <c r="F43" i="11"/>
  <c r="G26" i="11"/>
  <c r="G33" i="11"/>
  <c r="G18" i="11"/>
  <c r="G11" i="11"/>
  <c r="G43" i="11" l="1"/>
  <c r="G7" i="11"/>
  <c r="G37" i="11" l="1"/>
</calcChain>
</file>

<file path=xl/sharedStrings.xml><?xml version="1.0" encoding="utf-8"?>
<sst xmlns="http://schemas.openxmlformats.org/spreadsheetml/2006/main" count="101" uniqueCount="35">
  <si>
    <t>Год</t>
  </si>
  <si>
    <t>%</t>
  </si>
  <si>
    <t>2022 год</t>
  </si>
  <si>
    <t>2023 год</t>
  </si>
  <si>
    <t>Код бюджетной классификации</t>
  </si>
  <si>
    <t>Наименование</t>
  </si>
  <si>
    <t>всего:</t>
  </si>
  <si>
    <t>2024 год</t>
  </si>
  <si>
    <t>Федеральный проект «Платформа университетского технологического предпринимательства»</t>
  </si>
  <si>
    <t>075 04 12 47 2 3L 65582 632</t>
  </si>
  <si>
    <t>075 04 12 47 2 3L 60268 632</t>
  </si>
  <si>
    <t>075 04 12 47 2 3L 65584 632</t>
  </si>
  <si>
    <t>075 07 09 47 2 3L 65580 632</t>
  </si>
  <si>
    <t>075 07 09 47 2 3L 65581 632</t>
  </si>
  <si>
    <t>075 07 09 47 2 3L 65588 623</t>
  </si>
  <si>
    <t>075 07 09 47 2 3L 96570 622</t>
  </si>
  <si>
    <t>075 07 09 47 2 3L 65589 632</t>
  </si>
  <si>
    <t>226 04 12 47 2 3L 96572 612</t>
  </si>
  <si>
    <t>_</t>
  </si>
  <si>
    <t>Сводная бюджетная роспись
млн рублей</t>
  </si>
  <si>
    <t>Субсидия федеральному государственному автономному образовательному учреждению высшего образования "Московский физико-технический институт (национальный исследовательский университет)" на реализацию функций по организационно-техническому сопровождению федерального проекта и проведению обучающих мероприятий для его участников</t>
  </si>
  <si>
    <t>Грант в форме субсидии федеральному государственному автономному образовательному учреждению высшего образования "Московский физико-технический институт (национальный исследовательский университет)" на реализацию мероприятий по обеспечению участия обучающихся в образовательных организациях высшего образования в тренингах предпринимательских компетенций</t>
  </si>
  <si>
    <t>Субсидия автономной некоммерческой организации "Платформа Национальной технологической инициативы" в целях создания и поддержания пространства коллективной работы "Предпринимательские Точки кипения" на территории образовательных организаций высшего образования*</t>
  </si>
  <si>
    <t>Субсидия автономной некоммерческой организации "Платформа Национальной технологической инициативы" в целях организации акселерационных программ поддержки проектных команд и студенческих инициатив для формирования инновационных продуктов*</t>
  </si>
  <si>
    <t>Субсидия Фонду инфраструктурных и образовательных программ на финансовое обеспечение затрат, связанных с выполнением возложенных на него функций по организации мероприятий по популяризации федерального проекта*</t>
  </si>
  <si>
    <t>Субсидия федеральному государственному автономному научному учреждению "Центр социологических исследований" на создание условий для управления инициативой, популяризации проекта и подготовки кадров</t>
  </si>
  <si>
    <t>Информация о финансировании федерального проекта 
"Платформа университетского технологического предпринимательства" в 2022-2024 годах</t>
  </si>
  <si>
    <t>Исполнено млн рублей на 01.10.2024
млн рублей</t>
  </si>
  <si>
    <t>В том числе расходы на организацию меры поддержки (функции оператора) 
на 01.10.2024</t>
  </si>
  <si>
    <t>Итого по Федеральному проекту «Платформа университетского технологического предпринимательства» за 2022-2024 годы (по состоянию на 1 октября 2024 года):</t>
  </si>
  <si>
    <t xml:space="preserve">Субсидии на поддержку обучающихся в образовательных организациях высшего образования в целях создания стартапа по программе "Студенческий стартап"
</t>
  </si>
  <si>
    <t>Субсидия некоммерческой организации Фонд развития Центра разработки и коммерциализации новых технологий в целях возмещения части затрат физическим лицам, осуществившим инвестиции в студенческие стартапы</t>
  </si>
  <si>
    <t>Субсидии на обеспечение поддержки реализации программ компаний по инвестированию в малый бизнес</t>
  </si>
  <si>
    <t>Субсидия Фонду инфраструктурных и образовательных программ в целях создания и поддержки инструментов университетского венчурного строительства (университетские "стартап-студии")</t>
  </si>
  <si>
    <t>Приложение №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</si>
</sst>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justify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Alignme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0" fillId="0" borderId="0" xfId="0" applyAlignment="1"/>
    <xf numFmtId="0" fontId="3" fillId="0" borderId="6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304800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3838575" y="1042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304800</xdr:colOff>
      <xdr:row>41</xdr:row>
      <xdr:rowOff>304800</xdr:rowOff>
    </xdr:to>
    <xdr:sp macro="" textlink="">
      <xdr:nvSpPr>
        <xdr:cNvPr id="1026" name="AutoShape 2"/>
        <xdr:cNvSpPr>
          <a:spLocks noChangeAspect="1" noChangeArrowheads="1"/>
        </xdr:cNvSpPr>
      </xdr:nvSpPr>
      <xdr:spPr bwMode="auto">
        <a:xfrm>
          <a:off x="4762500" y="1749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304800</xdr:rowOff>
    </xdr:to>
    <xdr:sp macro="" textlink="">
      <xdr:nvSpPr>
        <xdr:cNvPr id="1027" name="AutoShape 3"/>
        <xdr:cNvSpPr>
          <a:spLocks noChangeAspect="1" noChangeArrowheads="1"/>
        </xdr:cNvSpPr>
      </xdr:nvSpPr>
      <xdr:spPr bwMode="auto">
        <a:xfrm>
          <a:off x="3838575" y="1710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19050</xdr:rowOff>
    </xdr:to>
    <xdr:sp macro="" textlink="">
      <xdr:nvSpPr>
        <xdr:cNvPr id="2" name="AutoShape 1"/>
        <xdr:cNvSpPr>
          <a:spLocks noChangeAspect="1" noChangeArrowheads="1"/>
        </xdr:cNvSpPr>
      </xdr:nvSpPr>
      <xdr:spPr bwMode="auto">
        <a:xfrm>
          <a:off x="4610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304800</xdr:rowOff>
    </xdr:to>
    <xdr:sp macro="" textlink="">
      <xdr:nvSpPr>
        <xdr:cNvPr id="1034" name="AutoShape 10"/>
        <xdr:cNvSpPr>
          <a:spLocks noChangeAspect="1" noChangeArrowheads="1"/>
        </xdr:cNvSpPr>
      </xdr:nvSpPr>
      <xdr:spPr bwMode="auto">
        <a:xfrm>
          <a:off x="4610100" y="513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41</xdr:row>
      <xdr:rowOff>0</xdr:rowOff>
    </xdr:from>
    <xdr:ext cx="304800" cy="304800"/>
    <xdr:sp macro="" textlink="">
      <xdr:nvSpPr>
        <xdr:cNvPr id="24" name="AutoShape 3"/>
        <xdr:cNvSpPr>
          <a:spLocks noChangeAspect="1" noChangeArrowheads="1"/>
        </xdr:cNvSpPr>
      </xdr:nvSpPr>
      <xdr:spPr bwMode="auto">
        <a:xfrm>
          <a:off x="4610100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5" name="AutoShape 4"/>
        <xdr:cNvSpPr>
          <a:spLocks noChangeAspect="1" noChangeArrowheads="1"/>
        </xdr:cNvSpPr>
      </xdr:nvSpPr>
      <xdr:spPr bwMode="auto">
        <a:xfrm>
          <a:off x="55340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7" name="AutoShape 4"/>
        <xdr:cNvSpPr>
          <a:spLocks noChangeAspect="1" noChangeArrowheads="1"/>
        </xdr:cNvSpPr>
      </xdr:nvSpPr>
      <xdr:spPr bwMode="auto">
        <a:xfrm>
          <a:off x="55340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304800"/>
    <xdr:sp macro="" textlink="">
      <xdr:nvSpPr>
        <xdr:cNvPr id="30" name="AutoShape 3"/>
        <xdr:cNvSpPr>
          <a:spLocks noChangeAspect="1" noChangeArrowheads="1"/>
        </xdr:cNvSpPr>
      </xdr:nvSpPr>
      <xdr:spPr bwMode="auto">
        <a:xfrm>
          <a:off x="4610100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1" name="AutoShape 4"/>
        <xdr:cNvSpPr>
          <a:spLocks noChangeAspect="1" noChangeArrowheads="1"/>
        </xdr:cNvSpPr>
      </xdr:nvSpPr>
      <xdr:spPr bwMode="auto">
        <a:xfrm>
          <a:off x="55340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8659</xdr:rowOff>
    </xdr:to>
    <xdr:sp macro="" textlink="">
      <xdr:nvSpPr>
        <xdr:cNvPr id="1041" name="AutoShape 17"/>
        <xdr:cNvSpPr>
          <a:spLocks noChangeAspect="1" noChangeArrowheads="1"/>
        </xdr:cNvSpPr>
      </xdr:nvSpPr>
      <xdr:spPr bwMode="auto">
        <a:xfrm>
          <a:off x="4610100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7" name="AutoShape 3"/>
        <xdr:cNvSpPr>
          <a:spLocks noChangeAspect="1" noChangeArrowheads="1"/>
        </xdr:cNvSpPr>
      </xdr:nvSpPr>
      <xdr:spPr bwMode="auto">
        <a:xfrm>
          <a:off x="4610100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42" name="AutoShape 3"/>
        <xdr:cNvSpPr>
          <a:spLocks noChangeAspect="1" noChangeArrowheads="1"/>
        </xdr:cNvSpPr>
      </xdr:nvSpPr>
      <xdr:spPr bwMode="auto">
        <a:xfrm>
          <a:off x="4610100" y="99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304800</xdr:rowOff>
    </xdr:to>
    <xdr:sp macro="" textlink="">
      <xdr:nvSpPr>
        <xdr:cNvPr id="1054" name="AutoShape 30"/>
        <xdr:cNvSpPr>
          <a:spLocks noChangeAspect="1" noChangeArrowheads="1"/>
        </xdr:cNvSpPr>
      </xdr:nvSpPr>
      <xdr:spPr bwMode="auto">
        <a:xfrm>
          <a:off x="4610100" y="589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24</xdr:row>
      <xdr:rowOff>304800</xdr:rowOff>
    </xdr:to>
    <xdr:sp macro="" textlink="">
      <xdr:nvSpPr>
        <xdr:cNvPr id="1055" name="AutoShape 31"/>
        <xdr:cNvSpPr>
          <a:spLocks noChangeAspect="1" noChangeArrowheads="1"/>
        </xdr:cNvSpPr>
      </xdr:nvSpPr>
      <xdr:spPr bwMode="auto">
        <a:xfrm>
          <a:off x="5534025" y="589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304800</xdr:rowOff>
    </xdr:to>
    <xdr:sp macro="" textlink="">
      <xdr:nvSpPr>
        <xdr:cNvPr id="1058" name="AutoShape 34"/>
        <xdr:cNvSpPr>
          <a:spLocks noChangeAspect="1" noChangeArrowheads="1"/>
        </xdr:cNvSpPr>
      </xdr:nvSpPr>
      <xdr:spPr bwMode="auto">
        <a:xfrm>
          <a:off x="4610100" y="900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31</xdr:row>
      <xdr:rowOff>304800</xdr:rowOff>
    </xdr:to>
    <xdr:sp macro="" textlink="">
      <xdr:nvSpPr>
        <xdr:cNvPr id="1062" name="AutoShape 38"/>
        <xdr:cNvSpPr>
          <a:spLocks noChangeAspect="1" noChangeArrowheads="1"/>
        </xdr:cNvSpPr>
      </xdr:nvSpPr>
      <xdr:spPr bwMode="auto">
        <a:xfrm>
          <a:off x="4610100" y="878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304800</xdr:rowOff>
    </xdr:to>
    <xdr:sp macro="" textlink="">
      <xdr:nvSpPr>
        <xdr:cNvPr id="1063" name="AutoShape 39"/>
        <xdr:cNvSpPr>
          <a:spLocks noChangeAspect="1" noChangeArrowheads="1"/>
        </xdr:cNvSpPr>
      </xdr:nvSpPr>
      <xdr:spPr bwMode="auto">
        <a:xfrm>
          <a:off x="4610100" y="133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121227</xdr:rowOff>
    </xdr:to>
    <xdr:sp macro="" textlink="">
      <xdr:nvSpPr>
        <xdr:cNvPr id="1064" name="AutoShape 40"/>
        <xdr:cNvSpPr>
          <a:spLocks noChangeAspect="1" noChangeArrowheads="1"/>
        </xdr:cNvSpPr>
      </xdr:nvSpPr>
      <xdr:spPr bwMode="auto">
        <a:xfrm>
          <a:off x="4610100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304800</xdr:colOff>
      <xdr:row>11</xdr:row>
      <xdr:rowOff>121227</xdr:rowOff>
    </xdr:to>
    <xdr:sp macro="" textlink="">
      <xdr:nvSpPr>
        <xdr:cNvPr id="1065" name="AutoShape 41"/>
        <xdr:cNvSpPr>
          <a:spLocks noChangeAspect="1" noChangeArrowheads="1"/>
        </xdr:cNvSpPr>
      </xdr:nvSpPr>
      <xdr:spPr bwMode="auto">
        <a:xfrm>
          <a:off x="55340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571501</xdr:colOff>
      <xdr:row>14</xdr:row>
      <xdr:rowOff>8659</xdr:rowOff>
    </xdr:from>
    <xdr:to>
      <xdr:col>4</xdr:col>
      <xdr:colOff>270164</xdr:colOff>
      <xdr:row>15</xdr:row>
      <xdr:rowOff>122959</xdr:rowOff>
    </xdr:to>
    <xdr:sp macro="" textlink="">
      <xdr:nvSpPr>
        <xdr:cNvPr id="1066" name="AutoShape 42"/>
        <xdr:cNvSpPr>
          <a:spLocks noChangeAspect="1" noChangeArrowheads="1"/>
        </xdr:cNvSpPr>
      </xdr:nvSpPr>
      <xdr:spPr bwMode="auto">
        <a:xfrm>
          <a:off x="4996296" y="38359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15</xdr:row>
      <xdr:rowOff>114300</xdr:rowOff>
    </xdr:to>
    <xdr:sp macro="" textlink="">
      <xdr:nvSpPr>
        <xdr:cNvPr id="1067" name="AutoShape 43"/>
        <xdr:cNvSpPr>
          <a:spLocks noChangeAspect="1" noChangeArrowheads="1"/>
        </xdr:cNvSpPr>
      </xdr:nvSpPr>
      <xdr:spPr bwMode="auto">
        <a:xfrm>
          <a:off x="5534025" y="320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150669</xdr:rowOff>
    </xdr:to>
    <xdr:sp macro="" textlink="">
      <xdr:nvSpPr>
        <xdr:cNvPr id="1068" name="AutoShape 44"/>
        <xdr:cNvSpPr>
          <a:spLocks noChangeAspect="1" noChangeArrowheads="1"/>
        </xdr:cNvSpPr>
      </xdr:nvSpPr>
      <xdr:spPr bwMode="auto">
        <a:xfrm>
          <a:off x="46101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304800</xdr:colOff>
      <xdr:row>22</xdr:row>
      <xdr:rowOff>150669</xdr:rowOff>
    </xdr:to>
    <xdr:sp macro="" textlink="">
      <xdr:nvSpPr>
        <xdr:cNvPr id="1069" name="AutoShape 45"/>
        <xdr:cNvSpPr>
          <a:spLocks noChangeAspect="1" noChangeArrowheads="1"/>
        </xdr:cNvSpPr>
      </xdr:nvSpPr>
      <xdr:spPr bwMode="auto">
        <a:xfrm>
          <a:off x="5534025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17318</xdr:colOff>
      <xdr:row>19</xdr:row>
      <xdr:rowOff>242455</xdr:rowOff>
    </xdr:from>
    <xdr:to>
      <xdr:col>4</xdr:col>
      <xdr:colOff>322118</xdr:colOff>
      <xdr:row>20</xdr:row>
      <xdr:rowOff>296142</xdr:rowOff>
    </xdr:to>
    <xdr:sp macro="" textlink="">
      <xdr:nvSpPr>
        <xdr:cNvPr id="1070" name="AutoShape 46"/>
        <xdr:cNvSpPr>
          <a:spLocks noChangeAspect="1" noChangeArrowheads="1"/>
        </xdr:cNvSpPr>
      </xdr:nvSpPr>
      <xdr:spPr bwMode="auto">
        <a:xfrm>
          <a:off x="5048250" y="571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51956</xdr:colOff>
      <xdr:row>20</xdr:row>
      <xdr:rowOff>121227</xdr:rowOff>
    </xdr:from>
    <xdr:to>
      <xdr:col>5</xdr:col>
      <xdr:colOff>356756</xdr:colOff>
      <xdr:row>20</xdr:row>
      <xdr:rowOff>426027</xdr:rowOff>
    </xdr:to>
    <xdr:sp macro="" textlink="">
      <xdr:nvSpPr>
        <xdr:cNvPr id="1071" name="AutoShape 47"/>
        <xdr:cNvSpPr>
          <a:spLocks noChangeAspect="1" noChangeArrowheads="1"/>
        </xdr:cNvSpPr>
      </xdr:nvSpPr>
      <xdr:spPr bwMode="auto">
        <a:xfrm>
          <a:off x="5844888" y="58448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150669</xdr:rowOff>
    </xdr:to>
    <xdr:sp macro="" textlink="">
      <xdr:nvSpPr>
        <xdr:cNvPr id="1073" name="AutoShape 49"/>
        <xdr:cNvSpPr>
          <a:spLocks noChangeAspect="1" noChangeArrowheads="1"/>
        </xdr:cNvSpPr>
      </xdr:nvSpPr>
      <xdr:spPr bwMode="auto">
        <a:xfrm>
          <a:off x="46101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304800</xdr:colOff>
      <xdr:row>22</xdr:row>
      <xdr:rowOff>150669</xdr:rowOff>
    </xdr:to>
    <xdr:sp macro="" textlink="">
      <xdr:nvSpPr>
        <xdr:cNvPr id="1075" name="AutoShape 51"/>
        <xdr:cNvSpPr>
          <a:spLocks noChangeAspect="1" noChangeArrowheads="1"/>
        </xdr:cNvSpPr>
      </xdr:nvSpPr>
      <xdr:spPr bwMode="auto">
        <a:xfrm>
          <a:off x="5534025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95249</xdr:rowOff>
    </xdr:to>
    <xdr:sp macro="" textlink="">
      <xdr:nvSpPr>
        <xdr:cNvPr id="1077" name="AutoShape 53"/>
        <xdr:cNvSpPr>
          <a:spLocks noChangeAspect="1" noChangeArrowheads="1"/>
        </xdr:cNvSpPr>
      </xdr:nvSpPr>
      <xdr:spPr bwMode="auto">
        <a:xfrm>
          <a:off x="461010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304800</xdr:colOff>
      <xdr:row>26</xdr:row>
      <xdr:rowOff>95249</xdr:rowOff>
    </xdr:to>
    <xdr:sp macro="" textlink="">
      <xdr:nvSpPr>
        <xdr:cNvPr id="1079" name="AutoShape 55"/>
        <xdr:cNvSpPr>
          <a:spLocks noChangeAspect="1" noChangeArrowheads="1"/>
        </xdr:cNvSpPr>
      </xdr:nvSpPr>
      <xdr:spPr bwMode="auto">
        <a:xfrm>
          <a:off x="5534025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157596</xdr:rowOff>
    </xdr:to>
    <xdr:sp macro="" textlink="">
      <xdr:nvSpPr>
        <xdr:cNvPr id="1080" name="AutoShape 56"/>
        <xdr:cNvSpPr>
          <a:spLocks noChangeAspect="1" noChangeArrowheads="1"/>
        </xdr:cNvSpPr>
      </xdr:nvSpPr>
      <xdr:spPr bwMode="auto">
        <a:xfrm>
          <a:off x="4610100" y="875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92653</xdr:rowOff>
    </xdr:to>
    <xdr:sp macro="" textlink="">
      <xdr:nvSpPr>
        <xdr:cNvPr id="1081" name="AutoShape 57"/>
        <xdr:cNvSpPr>
          <a:spLocks noChangeAspect="1" noChangeArrowheads="1"/>
        </xdr:cNvSpPr>
      </xdr:nvSpPr>
      <xdr:spPr bwMode="auto">
        <a:xfrm>
          <a:off x="4610100" y="112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92653</xdr:rowOff>
    </xdr:to>
    <xdr:sp macro="" textlink="">
      <xdr:nvSpPr>
        <xdr:cNvPr id="1082" name="AutoShape 58"/>
        <xdr:cNvSpPr>
          <a:spLocks noChangeAspect="1" noChangeArrowheads="1"/>
        </xdr:cNvSpPr>
      </xdr:nvSpPr>
      <xdr:spPr bwMode="auto">
        <a:xfrm>
          <a:off x="5534025" y="112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123825</xdr:rowOff>
    </xdr:to>
    <xdr:sp macro="" textlink="">
      <xdr:nvSpPr>
        <xdr:cNvPr id="1084" name="AutoShape 60"/>
        <xdr:cNvSpPr>
          <a:spLocks noChangeAspect="1" noChangeArrowheads="1"/>
        </xdr:cNvSpPr>
      </xdr:nvSpPr>
      <xdr:spPr bwMode="auto">
        <a:xfrm>
          <a:off x="4610100" y="1005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97" name="AutoShape 38"/>
        <xdr:cNvSpPr>
          <a:spLocks noChangeAspect="1" noChangeArrowheads="1"/>
        </xdr:cNvSpPr>
      </xdr:nvSpPr>
      <xdr:spPr bwMode="auto">
        <a:xfrm>
          <a:off x="4615295" y="9221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571500</xdr:colOff>
      <xdr:row>42</xdr:row>
      <xdr:rowOff>34636</xdr:rowOff>
    </xdr:from>
    <xdr:to>
      <xdr:col>4</xdr:col>
      <xdr:colOff>270163</xdr:colOff>
      <xdr:row>42</xdr:row>
      <xdr:rowOff>339436</xdr:rowOff>
    </xdr:to>
    <xdr:sp macro="" textlink="">
      <xdr:nvSpPr>
        <xdr:cNvPr id="1085" name="AutoShape 61"/>
        <xdr:cNvSpPr>
          <a:spLocks noChangeAspect="1" noChangeArrowheads="1"/>
        </xdr:cNvSpPr>
      </xdr:nvSpPr>
      <xdr:spPr bwMode="auto">
        <a:xfrm>
          <a:off x="4996295" y="133090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304800</xdr:colOff>
      <xdr:row>42</xdr:row>
      <xdr:rowOff>304800</xdr:rowOff>
    </xdr:to>
    <xdr:sp macro="" textlink="">
      <xdr:nvSpPr>
        <xdr:cNvPr id="1086" name="AutoShape 62"/>
        <xdr:cNvSpPr>
          <a:spLocks noChangeAspect="1" noChangeArrowheads="1"/>
        </xdr:cNvSpPr>
      </xdr:nvSpPr>
      <xdr:spPr bwMode="auto">
        <a:xfrm>
          <a:off x="5534025" y="1373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3"/>
  <sheetViews>
    <sheetView tabSelected="1" view="pageBreakPreview" zoomScale="110" zoomScaleNormal="100" zoomScaleSheetLayoutView="110" workbookViewId="0">
      <selection activeCell="C1" sqref="C1:H1"/>
    </sheetView>
  </sheetViews>
  <sheetFormatPr defaultRowHeight="15" x14ac:dyDescent="0.25"/>
  <cols>
    <col min="1" max="1" width="1.42578125" customWidth="1"/>
    <col min="2" max="2" width="42.5703125" style="8" customWidth="1"/>
    <col min="3" max="3" width="23.7109375" style="9" customWidth="1"/>
    <col min="4" max="4" width="9.140625" customWidth="1"/>
    <col min="5" max="5" width="11.42578125" customWidth="1"/>
    <col min="6" max="6" width="12" customWidth="1"/>
    <col min="7" max="7" width="10.28515625" customWidth="1"/>
    <col min="8" max="8" width="19.5703125" customWidth="1"/>
    <col min="10" max="10" width="11.42578125" bestFit="1" customWidth="1"/>
  </cols>
  <sheetData>
    <row r="1" spans="2:8" ht="15.75" x14ac:dyDescent="0.25">
      <c r="C1" s="23" t="s">
        <v>34</v>
      </c>
      <c r="D1" s="24"/>
      <c r="E1" s="24"/>
      <c r="F1" s="24"/>
      <c r="G1" s="24"/>
      <c r="H1" s="25"/>
    </row>
    <row r="2" spans="2:8" x14ac:dyDescent="0.25">
      <c r="B2" s="26" t="s">
        <v>26</v>
      </c>
      <c r="C2" s="27"/>
      <c r="D2" s="27"/>
      <c r="E2" s="27"/>
      <c r="F2" s="27"/>
      <c r="G2" s="27"/>
      <c r="H2" s="28"/>
    </row>
    <row r="3" spans="2:8" x14ac:dyDescent="0.25">
      <c r="B3" s="27"/>
      <c r="C3" s="27"/>
      <c r="D3" s="27"/>
      <c r="E3" s="27"/>
      <c r="F3" s="27"/>
      <c r="G3" s="27"/>
      <c r="H3" s="28"/>
    </row>
    <row r="4" spans="2:8" ht="35.25" customHeight="1" x14ac:dyDescent="0.25">
      <c r="B4" s="30" t="s">
        <v>5</v>
      </c>
      <c r="C4" s="41" t="s">
        <v>4</v>
      </c>
      <c r="D4" s="30" t="s">
        <v>0</v>
      </c>
      <c r="E4" s="38" t="s">
        <v>19</v>
      </c>
      <c r="F4" s="38" t="s">
        <v>27</v>
      </c>
      <c r="G4" s="38" t="s">
        <v>1</v>
      </c>
      <c r="H4" s="38" t="s">
        <v>28</v>
      </c>
    </row>
    <row r="5" spans="2:8" ht="63" customHeight="1" x14ac:dyDescent="0.25">
      <c r="B5" s="31"/>
      <c r="C5" s="42"/>
      <c r="D5" s="31"/>
      <c r="E5" s="40"/>
      <c r="F5" s="40"/>
      <c r="G5" s="39"/>
      <c r="H5" s="40"/>
    </row>
    <row r="6" spans="2:8" ht="16.5" customHeight="1" x14ac:dyDescent="0.25">
      <c r="B6" s="17" t="s">
        <v>8</v>
      </c>
      <c r="C6" s="36"/>
      <c r="D6" s="36"/>
      <c r="E6" s="36"/>
      <c r="F6" s="36"/>
      <c r="G6" s="36"/>
      <c r="H6" s="37"/>
    </row>
    <row r="7" spans="2:8" ht="16.5" customHeight="1" x14ac:dyDescent="0.25">
      <c r="B7" s="32" t="s">
        <v>33</v>
      </c>
      <c r="C7" s="17" t="s">
        <v>6</v>
      </c>
      <c r="D7" s="29"/>
      <c r="E7" s="1">
        <f>SUM(E8:E10)</f>
        <v>4278.67</v>
      </c>
      <c r="F7" s="1">
        <f>F8+F9+F10</f>
        <v>2793.17</v>
      </c>
      <c r="G7" s="1">
        <f>(F7/E7)*100</f>
        <v>65.281267309701391</v>
      </c>
      <c r="H7" s="1">
        <f>H8+H9+H10</f>
        <v>46.3</v>
      </c>
    </row>
    <row r="8" spans="2:8" ht="22.5" customHeight="1" x14ac:dyDescent="0.25">
      <c r="B8" s="33"/>
      <c r="C8" s="10" t="s">
        <v>10</v>
      </c>
      <c r="D8" s="2" t="s">
        <v>2</v>
      </c>
      <c r="E8" s="3">
        <v>1500</v>
      </c>
      <c r="F8" s="3">
        <v>1500</v>
      </c>
      <c r="G8" s="3">
        <f t="shared" ref="G8:G10" si="0">(F8/E8)*100</f>
        <v>100</v>
      </c>
      <c r="H8" s="3">
        <v>14</v>
      </c>
    </row>
    <row r="9" spans="2:8" ht="22.5" customHeight="1" x14ac:dyDescent="0.25">
      <c r="B9" s="33"/>
      <c r="C9" s="10" t="s">
        <v>10</v>
      </c>
      <c r="D9" s="2" t="s">
        <v>3</v>
      </c>
      <c r="E9" s="3">
        <v>1278.67</v>
      </c>
      <c r="F9" s="3">
        <v>1278.67</v>
      </c>
      <c r="G9" s="3">
        <f t="shared" si="0"/>
        <v>100</v>
      </c>
      <c r="H9" s="3">
        <v>17.8</v>
      </c>
    </row>
    <row r="10" spans="2:8" ht="21.75" customHeight="1" x14ac:dyDescent="0.25">
      <c r="B10" s="34"/>
      <c r="C10" s="10" t="s">
        <v>10</v>
      </c>
      <c r="D10" s="2" t="s">
        <v>7</v>
      </c>
      <c r="E10" s="3">
        <v>1500</v>
      </c>
      <c r="F10" s="3">
        <v>14.5</v>
      </c>
      <c r="G10" s="3">
        <f t="shared" si="0"/>
        <v>0.96666666666666667</v>
      </c>
      <c r="H10" s="3">
        <v>14.5</v>
      </c>
    </row>
    <row r="11" spans="2:8" ht="14.25" customHeight="1" x14ac:dyDescent="0.25">
      <c r="B11" s="20" t="s">
        <v>31</v>
      </c>
      <c r="C11" s="17" t="s">
        <v>6</v>
      </c>
      <c r="D11" s="19"/>
      <c r="E11" s="1">
        <f>E12+E13+E14</f>
        <v>1068.94</v>
      </c>
      <c r="F11" s="1">
        <f>F12+F13+F14</f>
        <v>127.46</v>
      </c>
      <c r="G11" s="1">
        <f>(F11/E11)*100</f>
        <v>11.923962055868429</v>
      </c>
      <c r="H11" s="1">
        <f>H13+H14</f>
        <v>12</v>
      </c>
    </row>
    <row r="12" spans="2:8" ht="24" customHeight="1" x14ac:dyDescent="0.25">
      <c r="B12" s="21"/>
      <c r="C12" s="10" t="s">
        <v>9</v>
      </c>
      <c r="D12" s="2" t="s">
        <v>2</v>
      </c>
      <c r="E12" s="3">
        <v>200</v>
      </c>
      <c r="F12" s="3">
        <v>1.41</v>
      </c>
      <c r="G12" s="3">
        <f>(F12/E12)*100</f>
        <v>0.70499999999999996</v>
      </c>
      <c r="H12" s="3" t="s">
        <v>18</v>
      </c>
    </row>
    <row r="13" spans="2:8" ht="29.25" customHeight="1" x14ac:dyDescent="0.25">
      <c r="B13" s="21"/>
      <c r="C13" s="10" t="s">
        <v>9</v>
      </c>
      <c r="D13" s="2" t="s">
        <v>3</v>
      </c>
      <c r="E13" s="3">
        <v>43.5</v>
      </c>
      <c r="F13" s="3">
        <v>43.25</v>
      </c>
      <c r="G13" s="3">
        <f>(F13/E13)*100</f>
        <v>99.425287356321832</v>
      </c>
      <c r="H13" s="11">
        <v>1.9</v>
      </c>
    </row>
    <row r="14" spans="2:8" ht="21.75" customHeight="1" x14ac:dyDescent="0.25">
      <c r="B14" s="22"/>
      <c r="C14" s="10" t="s">
        <v>9</v>
      </c>
      <c r="D14" s="2" t="s">
        <v>7</v>
      </c>
      <c r="E14" s="3">
        <v>825.44</v>
      </c>
      <c r="F14" s="3">
        <v>82.8</v>
      </c>
      <c r="G14" s="3">
        <f t="shared" ref="G14:G17" si="1">(F14/E14)*100</f>
        <v>10.031013762357045</v>
      </c>
      <c r="H14" s="11">
        <v>10.1</v>
      </c>
    </row>
    <row r="15" spans="2:8" ht="15" customHeight="1" x14ac:dyDescent="0.25">
      <c r="B15" s="20" t="s">
        <v>32</v>
      </c>
      <c r="C15" s="17" t="s">
        <v>6</v>
      </c>
      <c r="D15" s="19"/>
      <c r="E15" s="1">
        <f>E16+E17</f>
        <v>1831.31</v>
      </c>
      <c r="F15" s="1">
        <f>SUM(F16:F17)</f>
        <v>733.37</v>
      </c>
      <c r="G15" s="1">
        <f t="shared" si="1"/>
        <v>40.046196438614984</v>
      </c>
      <c r="H15" s="1">
        <f>H16+H17</f>
        <v>18.799999999999997</v>
      </c>
    </row>
    <row r="16" spans="2:8" ht="18.75" customHeight="1" x14ac:dyDescent="0.25">
      <c r="B16" s="21"/>
      <c r="C16" s="10" t="s">
        <v>11</v>
      </c>
      <c r="D16" s="2" t="s">
        <v>3</v>
      </c>
      <c r="E16" s="3">
        <v>724.67</v>
      </c>
      <c r="F16" s="3">
        <v>724.67</v>
      </c>
      <c r="G16" s="3">
        <f t="shared" si="1"/>
        <v>100</v>
      </c>
      <c r="H16" s="3">
        <v>10.199999999999999</v>
      </c>
    </row>
    <row r="17" spans="2:8" ht="19.5" customHeight="1" x14ac:dyDescent="0.25">
      <c r="B17" s="22"/>
      <c r="C17" s="10" t="s">
        <v>11</v>
      </c>
      <c r="D17" s="2" t="s">
        <v>7</v>
      </c>
      <c r="E17" s="3">
        <v>1106.6400000000001</v>
      </c>
      <c r="F17" s="3">
        <v>8.6999999999999993</v>
      </c>
      <c r="G17" s="3">
        <f t="shared" si="1"/>
        <v>0.78616352201257844</v>
      </c>
      <c r="H17" s="3">
        <v>8.6</v>
      </c>
    </row>
    <row r="18" spans="2:8" x14ac:dyDescent="0.25">
      <c r="B18" s="20" t="s">
        <v>23</v>
      </c>
      <c r="C18" s="17" t="s">
        <v>6</v>
      </c>
      <c r="D18" s="19"/>
      <c r="E18" s="1">
        <f>SUM(E19:E21)</f>
        <v>2985.44</v>
      </c>
      <c r="F18" s="1">
        <f>SUM(F19:F21)</f>
        <v>2904.23</v>
      </c>
      <c r="G18" s="1">
        <f>(F18/E18)*100</f>
        <v>97.27979795273059</v>
      </c>
      <c r="H18" s="1">
        <f>H19+H20+H21</f>
        <v>71.400000000000006</v>
      </c>
    </row>
    <row r="19" spans="2:8" x14ac:dyDescent="0.25">
      <c r="B19" s="21"/>
      <c r="C19" s="10" t="s">
        <v>12</v>
      </c>
      <c r="D19" s="2" t="s">
        <v>2</v>
      </c>
      <c r="E19" s="3">
        <v>1073.01</v>
      </c>
      <c r="F19" s="3">
        <v>1036.8499999999999</v>
      </c>
      <c r="G19" s="3">
        <f t="shared" ref="G19:G21" si="2">(F19/E19)*100</f>
        <v>96.63004072655427</v>
      </c>
      <c r="H19" s="3">
        <v>13.8</v>
      </c>
    </row>
    <row r="20" spans="2:8" ht="19.5" customHeight="1" x14ac:dyDescent="0.25">
      <c r="B20" s="21"/>
      <c r="C20" s="10" t="s">
        <v>12</v>
      </c>
      <c r="D20" s="2" t="s">
        <v>3</v>
      </c>
      <c r="E20" s="3">
        <v>895.14</v>
      </c>
      <c r="F20" s="3">
        <v>888.38</v>
      </c>
      <c r="G20" s="3">
        <f t="shared" si="2"/>
        <v>99.24481086757379</v>
      </c>
      <c r="H20" s="3">
        <v>35</v>
      </c>
    </row>
    <row r="21" spans="2:8" ht="41.25" customHeight="1" x14ac:dyDescent="0.25">
      <c r="B21" s="35"/>
      <c r="C21" s="10" t="s">
        <v>12</v>
      </c>
      <c r="D21" s="2" t="s">
        <v>7</v>
      </c>
      <c r="E21" s="3">
        <v>1017.29</v>
      </c>
      <c r="F21" s="3">
        <v>979</v>
      </c>
      <c r="G21" s="3">
        <f t="shared" si="2"/>
        <v>96.236078207787358</v>
      </c>
      <c r="H21" s="3">
        <v>22.6</v>
      </c>
    </row>
    <row r="22" spans="2:8" ht="12" customHeight="1" x14ac:dyDescent="0.25">
      <c r="B22" s="20" t="s">
        <v>22</v>
      </c>
      <c r="C22" s="17" t="s">
        <v>6</v>
      </c>
      <c r="D22" s="18"/>
      <c r="E22" s="1">
        <f>SUM(E23:E25)</f>
        <v>193.39</v>
      </c>
      <c r="F22" s="1">
        <f>SUM(F23:F25)</f>
        <v>191.45000000000002</v>
      </c>
      <c r="G22" s="1">
        <f>(F22/E22)*100</f>
        <v>98.996845752107149</v>
      </c>
      <c r="H22" s="1">
        <f>H23+H24+H25</f>
        <v>7.1999999999999993</v>
      </c>
    </row>
    <row r="23" spans="2:8" ht="25.5" customHeight="1" x14ac:dyDescent="0.25">
      <c r="B23" s="21"/>
      <c r="C23" s="10" t="s">
        <v>13</v>
      </c>
      <c r="D23" s="2" t="s">
        <v>2</v>
      </c>
      <c r="E23" s="3">
        <v>49.15</v>
      </c>
      <c r="F23" s="3">
        <v>48.53</v>
      </c>
      <c r="G23" s="3">
        <f>(F23/E23)*100</f>
        <v>98.738555442522895</v>
      </c>
      <c r="H23" s="3">
        <v>1.7</v>
      </c>
    </row>
    <row r="24" spans="2:8" ht="27.75" customHeight="1" x14ac:dyDescent="0.25">
      <c r="B24" s="21"/>
      <c r="C24" s="10" t="s">
        <v>13</v>
      </c>
      <c r="D24" s="2" t="s">
        <v>3</v>
      </c>
      <c r="E24" s="3">
        <v>63.4</v>
      </c>
      <c r="F24" s="3">
        <v>62.52</v>
      </c>
      <c r="G24" s="3">
        <f t="shared" ref="G24:G32" si="3">(F24/E24)*100</f>
        <v>98.611987381703486</v>
      </c>
      <c r="H24" s="3">
        <v>2.1</v>
      </c>
    </row>
    <row r="25" spans="2:8" ht="29.25" customHeight="1" x14ac:dyDescent="0.25">
      <c r="B25" s="22"/>
      <c r="C25" s="10" t="s">
        <v>13</v>
      </c>
      <c r="D25" s="2" t="s">
        <v>7</v>
      </c>
      <c r="E25" s="3">
        <v>80.84</v>
      </c>
      <c r="F25" s="3">
        <v>80.400000000000006</v>
      </c>
      <c r="G25" s="3">
        <f t="shared" si="3"/>
        <v>99.455714992577938</v>
      </c>
      <c r="H25" s="3">
        <v>3.4</v>
      </c>
    </row>
    <row r="26" spans="2:8" ht="16.5" customHeight="1" x14ac:dyDescent="0.25">
      <c r="B26" s="20" t="s">
        <v>21</v>
      </c>
      <c r="C26" s="17" t="s">
        <v>6</v>
      </c>
      <c r="D26" s="19"/>
      <c r="E26" s="1">
        <f>SUM(E27:E29)</f>
        <v>1800</v>
      </c>
      <c r="F26" s="1">
        <f>SUM(F27:F29)</f>
        <v>1800</v>
      </c>
      <c r="G26" s="3">
        <f t="shared" si="3"/>
        <v>100</v>
      </c>
      <c r="H26" s="3" t="s">
        <v>18</v>
      </c>
    </row>
    <row r="27" spans="2:8" ht="37.5" customHeight="1" x14ac:dyDescent="0.25">
      <c r="B27" s="21"/>
      <c r="C27" s="10" t="s">
        <v>14</v>
      </c>
      <c r="D27" s="2" t="s">
        <v>2</v>
      </c>
      <c r="E27" s="3">
        <v>300</v>
      </c>
      <c r="F27" s="3">
        <v>300</v>
      </c>
      <c r="G27" s="3">
        <f t="shared" si="3"/>
        <v>100</v>
      </c>
      <c r="H27" s="3" t="s">
        <v>18</v>
      </c>
    </row>
    <row r="28" spans="2:8" ht="34.5" customHeight="1" x14ac:dyDescent="0.25">
      <c r="B28" s="21"/>
      <c r="C28" s="10" t="s">
        <v>14</v>
      </c>
      <c r="D28" s="2" t="s">
        <v>3</v>
      </c>
      <c r="E28" s="3">
        <v>500</v>
      </c>
      <c r="F28" s="3">
        <v>500</v>
      </c>
      <c r="G28" s="3">
        <f t="shared" si="3"/>
        <v>100</v>
      </c>
      <c r="H28" s="3" t="s">
        <v>18</v>
      </c>
    </row>
    <row r="29" spans="2:8" ht="40.5" customHeight="1" x14ac:dyDescent="0.25">
      <c r="B29" s="22"/>
      <c r="C29" s="10" t="s">
        <v>14</v>
      </c>
      <c r="D29" s="2" t="s">
        <v>7</v>
      </c>
      <c r="E29" s="3">
        <v>1000</v>
      </c>
      <c r="F29" s="3">
        <v>1000</v>
      </c>
      <c r="G29" s="3">
        <f t="shared" si="3"/>
        <v>100</v>
      </c>
      <c r="H29" s="3" t="s">
        <v>18</v>
      </c>
    </row>
    <row r="30" spans="2:8" ht="11.25" customHeight="1" x14ac:dyDescent="0.25">
      <c r="B30" s="20" t="s">
        <v>20</v>
      </c>
      <c r="C30" s="17" t="s">
        <v>6</v>
      </c>
      <c r="D30" s="19"/>
      <c r="E30" s="1">
        <f>SUM(E31:E32)</f>
        <v>269.46999999999997</v>
      </c>
      <c r="F30" s="1">
        <f>SUM(F31:F32)</f>
        <v>269.46999999999997</v>
      </c>
      <c r="G30" s="1">
        <f t="shared" si="3"/>
        <v>100</v>
      </c>
      <c r="H30" s="3" t="s">
        <v>18</v>
      </c>
    </row>
    <row r="31" spans="2:8" ht="48.75" customHeight="1" x14ac:dyDescent="0.25">
      <c r="B31" s="21"/>
      <c r="C31" s="10" t="s">
        <v>15</v>
      </c>
      <c r="D31" s="2" t="s">
        <v>3</v>
      </c>
      <c r="E31" s="3">
        <v>148.16999999999999</v>
      </c>
      <c r="F31" s="3">
        <v>148.16999999999999</v>
      </c>
      <c r="G31" s="3">
        <f t="shared" si="3"/>
        <v>100</v>
      </c>
      <c r="H31" s="3" t="s">
        <v>18</v>
      </c>
    </row>
    <row r="32" spans="2:8" ht="60" customHeight="1" x14ac:dyDescent="0.25">
      <c r="B32" s="22"/>
      <c r="C32" s="10" t="s">
        <v>15</v>
      </c>
      <c r="D32" s="2" t="s">
        <v>7</v>
      </c>
      <c r="E32" s="3">
        <v>121.3</v>
      </c>
      <c r="F32" s="3">
        <v>121.3</v>
      </c>
      <c r="G32" s="3">
        <f t="shared" si="3"/>
        <v>100</v>
      </c>
      <c r="H32" s="3" t="s">
        <v>18</v>
      </c>
    </row>
    <row r="33" spans="2:8" ht="14.25" customHeight="1" x14ac:dyDescent="0.25">
      <c r="B33" s="20" t="s">
        <v>24</v>
      </c>
      <c r="C33" s="17" t="s">
        <v>6</v>
      </c>
      <c r="D33" s="19"/>
      <c r="E33" s="1">
        <f>SUM(E34:E36)</f>
        <v>433.15</v>
      </c>
      <c r="F33" s="1">
        <f>SUM(F34:F36)</f>
        <v>326.16000000000003</v>
      </c>
      <c r="G33" s="1">
        <f>(F33/E33)*100</f>
        <v>75.29954980953481</v>
      </c>
      <c r="H33" s="3" t="s">
        <v>18</v>
      </c>
    </row>
    <row r="34" spans="2:8" ht="25.5" customHeight="1" x14ac:dyDescent="0.25">
      <c r="B34" s="21"/>
      <c r="C34" s="10" t="s">
        <v>16</v>
      </c>
      <c r="D34" s="6" t="s">
        <v>2</v>
      </c>
      <c r="E34" s="3">
        <v>135</v>
      </c>
      <c r="F34" s="3">
        <v>135</v>
      </c>
      <c r="G34" s="3">
        <f t="shared" ref="G34:G36" si="4">(F34/E34)*100</f>
        <v>100</v>
      </c>
      <c r="H34" s="3" t="s">
        <v>18</v>
      </c>
    </row>
    <row r="35" spans="2:8" ht="32.25" customHeight="1" x14ac:dyDescent="0.25">
      <c r="B35" s="21"/>
      <c r="C35" s="10" t="s">
        <v>16</v>
      </c>
      <c r="D35" s="2" t="s">
        <v>3</v>
      </c>
      <c r="E35" s="3">
        <v>148.16999999999999</v>
      </c>
      <c r="F35" s="3">
        <v>146.36000000000001</v>
      </c>
      <c r="G35" s="3">
        <f t="shared" si="4"/>
        <v>98.778430181548231</v>
      </c>
      <c r="H35" s="3" t="s">
        <v>18</v>
      </c>
    </row>
    <row r="36" spans="2:8" ht="26.25" customHeight="1" x14ac:dyDescent="0.25">
      <c r="B36" s="22"/>
      <c r="C36" s="10" t="s">
        <v>16</v>
      </c>
      <c r="D36" s="2" t="s">
        <v>7</v>
      </c>
      <c r="E36" s="3">
        <v>149.97999999999999</v>
      </c>
      <c r="F36" s="3">
        <v>44.8</v>
      </c>
      <c r="G36" s="3">
        <f t="shared" si="4"/>
        <v>29.870649419922657</v>
      </c>
      <c r="H36" s="3" t="s">
        <v>18</v>
      </c>
    </row>
    <row r="37" spans="2:8" ht="17.25" customHeight="1" x14ac:dyDescent="0.25">
      <c r="B37" s="20" t="s">
        <v>25</v>
      </c>
      <c r="C37" s="17" t="s">
        <v>6</v>
      </c>
      <c r="D37" s="19"/>
      <c r="E37" s="4">
        <f>SUM(E38:E38)</f>
        <v>210</v>
      </c>
      <c r="F37" s="4">
        <f>SUM(F38:F38)</f>
        <v>210</v>
      </c>
      <c r="G37" s="4">
        <f>(F37/E37)*100</f>
        <v>100</v>
      </c>
      <c r="H37" s="3" t="s">
        <v>18</v>
      </c>
    </row>
    <row r="38" spans="2:8" ht="34.5" customHeight="1" x14ac:dyDescent="0.25">
      <c r="B38" s="22"/>
      <c r="C38" s="10" t="s">
        <v>15</v>
      </c>
      <c r="D38" s="5" t="s">
        <v>2</v>
      </c>
      <c r="E38" s="7">
        <v>210</v>
      </c>
      <c r="F38" s="7">
        <v>210</v>
      </c>
      <c r="G38" s="7">
        <f t="shared" ref="G38" si="5">(F38/E38)*100</f>
        <v>100</v>
      </c>
      <c r="H38" s="3" t="s">
        <v>18</v>
      </c>
    </row>
    <row r="39" spans="2:8" ht="23.25" customHeight="1" x14ac:dyDescent="0.25">
      <c r="B39" s="20" t="s">
        <v>30</v>
      </c>
      <c r="C39" s="17" t="s">
        <v>6</v>
      </c>
      <c r="D39" s="19"/>
      <c r="E39" s="4">
        <f>SUM(E40:E42)</f>
        <v>4500</v>
      </c>
      <c r="F39" s="4">
        <f>SUM(F40:F42)</f>
        <v>4172.8</v>
      </c>
      <c r="G39" s="4">
        <f>(F39/E39)*100</f>
        <v>92.728888888888889</v>
      </c>
      <c r="H39" s="3" t="s">
        <v>18</v>
      </c>
    </row>
    <row r="40" spans="2:8" ht="22.5" customHeight="1" x14ac:dyDescent="0.25">
      <c r="B40" s="21"/>
      <c r="C40" s="10" t="s">
        <v>17</v>
      </c>
      <c r="D40" s="5" t="s">
        <v>2</v>
      </c>
      <c r="E40" s="7">
        <v>1000</v>
      </c>
      <c r="F40" s="7">
        <v>1000</v>
      </c>
      <c r="G40" s="7">
        <f t="shared" ref="G40:G41" si="6">(F40/E40)*100</f>
        <v>100</v>
      </c>
      <c r="H40" s="3" t="s">
        <v>18</v>
      </c>
    </row>
    <row r="41" spans="2:8" ht="25.5" customHeight="1" x14ac:dyDescent="0.25">
      <c r="B41" s="21"/>
      <c r="C41" s="10" t="s">
        <v>17</v>
      </c>
      <c r="D41" s="2" t="s">
        <v>3</v>
      </c>
      <c r="E41" s="7">
        <v>1500</v>
      </c>
      <c r="F41" s="7">
        <v>1500</v>
      </c>
      <c r="G41" s="7">
        <f t="shared" si="6"/>
        <v>100</v>
      </c>
      <c r="H41" s="3" t="s">
        <v>18</v>
      </c>
    </row>
    <row r="42" spans="2:8" ht="29.25" customHeight="1" x14ac:dyDescent="0.25">
      <c r="B42" s="22"/>
      <c r="C42" s="10" t="s">
        <v>17</v>
      </c>
      <c r="D42" s="2" t="s">
        <v>7</v>
      </c>
      <c r="E42" s="12">
        <v>2000</v>
      </c>
      <c r="F42" s="12">
        <v>1672.8</v>
      </c>
      <c r="G42" s="12">
        <f>(F42/E42)*100</f>
        <v>83.64</v>
      </c>
      <c r="H42" s="3" t="s">
        <v>18</v>
      </c>
    </row>
    <row r="43" spans="2:8" ht="42" customHeight="1" x14ac:dyDescent="0.25">
      <c r="B43" s="14" t="s">
        <v>29</v>
      </c>
      <c r="C43" s="15"/>
      <c r="D43" s="16"/>
      <c r="E43" s="13">
        <f>E39+E37+E33+E30+E26+E22+E18+E15+E11+E7</f>
        <v>17570.370000000003</v>
      </c>
      <c r="F43" s="13">
        <f>F39+F37+F33+F30+F26+F22+F18+F15+F11+F7</f>
        <v>13528.11</v>
      </c>
      <c r="G43" s="13">
        <f>F43/E43*100</f>
        <v>76.993882314373565</v>
      </c>
      <c r="H43" s="1">
        <f>SUM(H7,H11,H15,H18,H22)</f>
        <v>155.69999999999999</v>
      </c>
    </row>
  </sheetData>
  <mergeCells count="31">
    <mergeCell ref="G4:G5"/>
    <mergeCell ref="F4:F5"/>
    <mergeCell ref="E4:E5"/>
    <mergeCell ref="C4:C5"/>
    <mergeCell ref="H4:H5"/>
    <mergeCell ref="C1:H1"/>
    <mergeCell ref="B2:H3"/>
    <mergeCell ref="B39:B42"/>
    <mergeCell ref="C39:D39"/>
    <mergeCell ref="B30:B32"/>
    <mergeCell ref="C7:D7"/>
    <mergeCell ref="C15:D15"/>
    <mergeCell ref="C18:D18"/>
    <mergeCell ref="B4:B5"/>
    <mergeCell ref="D4:D5"/>
    <mergeCell ref="B7:B10"/>
    <mergeCell ref="B11:B14"/>
    <mergeCell ref="B18:B21"/>
    <mergeCell ref="C11:D11"/>
    <mergeCell ref="B15:B17"/>
    <mergeCell ref="B6:H6"/>
    <mergeCell ref="B43:D43"/>
    <mergeCell ref="C22:D22"/>
    <mergeCell ref="C26:D26"/>
    <mergeCell ref="C37:D37"/>
    <mergeCell ref="C33:D33"/>
    <mergeCell ref="B22:B25"/>
    <mergeCell ref="B26:B29"/>
    <mergeCell ref="B33:B36"/>
    <mergeCell ref="B37:B38"/>
    <mergeCell ref="C30:D30"/>
  </mergeCells>
  <pageMargins left="0.98425196850393704" right="0.59055118110236227" top="0.74803149606299213" bottom="0.74803149606299213" header="0.31496062992125984" footer="0.31496062992125984"/>
  <pageSetup paperSize="9" scale="6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Финансирование ФП Платформа</vt:lpstr>
      <vt:lpstr>'Финансирование ФП Платформа'!Область_печати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79169</dc:creator>
  <cp:lastModifiedBy>Челышева Елена Борисовна</cp:lastModifiedBy>
  <cp:lastPrinted>2024-11-26T15:14:27Z</cp:lastPrinted>
  <dcterms:created xsi:type="dcterms:W3CDTF">2021-05-19T10:06:31Z</dcterms:created>
  <dcterms:modified xsi:type="dcterms:W3CDTF">2025-02-04T07:15:23Z</dcterms:modified>
</cp:coreProperties>
</file>