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6" windowWidth="11460" windowHeight="9216"/>
  </bookViews>
  <sheets>
    <sheet name="доходы-расходы" sheetId="1" r:id="rId1"/>
  </sheets>
  <definedNames>
    <definedName name="_xlnm.Print_Area" localSheetId="0">'доходы-расходы'!$B$1:$J$96</definedName>
  </definedNames>
  <calcPr calcId="145621"/>
</workbook>
</file>

<file path=xl/calcChain.xml><?xml version="1.0" encoding="utf-8"?>
<calcChain xmlns="http://schemas.openxmlformats.org/spreadsheetml/2006/main">
  <c r="C92" i="1" l="1"/>
  <c r="C20" i="1" l="1"/>
  <c r="I6" i="1" l="1"/>
  <c r="H54" i="1" l="1"/>
  <c r="F48" i="1"/>
  <c r="H48" i="1"/>
  <c r="C94" i="1"/>
  <c r="H72" i="1" l="1"/>
  <c r="F72" i="1"/>
  <c r="H78" i="1"/>
  <c r="F78" i="1"/>
  <c r="J90" i="1"/>
  <c r="H90" i="1"/>
  <c r="F84" i="1"/>
  <c r="I90" i="1"/>
  <c r="G90" i="1"/>
  <c r="E90" i="1"/>
  <c r="I84" i="1"/>
  <c r="G84" i="1"/>
  <c r="E84" i="1"/>
  <c r="I78" i="1"/>
  <c r="G78" i="1"/>
  <c r="E78" i="1"/>
  <c r="I72" i="1"/>
  <c r="G72" i="1"/>
  <c r="E72" i="1"/>
  <c r="I87" i="1"/>
  <c r="G87" i="1"/>
  <c r="E87" i="1"/>
  <c r="I81" i="1"/>
  <c r="G81" i="1"/>
  <c r="E81" i="1"/>
  <c r="G75" i="1"/>
  <c r="E75" i="1"/>
  <c r="H66" i="1"/>
  <c r="F66" i="1"/>
  <c r="G69" i="1"/>
  <c r="E69" i="1"/>
  <c r="I63" i="1"/>
  <c r="G63" i="1"/>
  <c r="E63" i="1"/>
  <c r="G66" i="1"/>
  <c r="E66" i="1"/>
  <c r="H60" i="1"/>
  <c r="F60" i="1"/>
  <c r="I60" i="1"/>
  <c r="G60" i="1"/>
  <c r="E60" i="1"/>
  <c r="G57" i="1"/>
  <c r="E57" i="1"/>
  <c r="G54" i="1"/>
  <c r="F54" i="1"/>
  <c r="E54" i="1"/>
  <c r="I51" i="1"/>
  <c r="G51" i="1"/>
  <c r="E51" i="1"/>
  <c r="E50" i="1"/>
  <c r="D48" i="1"/>
  <c r="G48" i="1"/>
  <c r="E48" i="1"/>
  <c r="I45" i="1"/>
  <c r="G45" i="1"/>
  <c r="E45" i="1"/>
  <c r="H41" i="1"/>
  <c r="G41" i="1"/>
  <c r="F41" i="1"/>
  <c r="D41" i="1"/>
  <c r="E41" i="1"/>
  <c r="H29" i="1"/>
  <c r="F29" i="1"/>
  <c r="J35" i="1"/>
  <c r="H35" i="1"/>
  <c r="F35" i="1"/>
  <c r="G35" i="1"/>
  <c r="E35" i="1"/>
  <c r="G26" i="1"/>
  <c r="E26" i="1"/>
  <c r="I20" i="1"/>
  <c r="G20" i="1"/>
  <c r="E20" i="1"/>
  <c r="G23" i="1"/>
  <c r="H23" i="1"/>
  <c r="F23" i="1"/>
  <c r="E23" i="1"/>
  <c r="H17" i="1"/>
  <c r="I17" i="1"/>
  <c r="G17" i="1"/>
  <c r="F17" i="1"/>
  <c r="E17" i="1"/>
  <c r="E18" i="1"/>
  <c r="I14" i="1"/>
  <c r="G14" i="1"/>
  <c r="E14" i="1"/>
  <c r="E13" i="1"/>
  <c r="G10" i="1"/>
  <c r="E10" i="1"/>
  <c r="J13" i="1"/>
  <c r="H13" i="1"/>
  <c r="G13" i="1"/>
  <c r="F13" i="1"/>
  <c r="C87" i="1" l="1"/>
  <c r="C45" i="1"/>
  <c r="C91" i="1"/>
  <c r="D90" i="1"/>
  <c r="C90" i="1"/>
  <c r="C86" i="1" l="1"/>
  <c r="E95" i="1" l="1"/>
  <c r="G95" i="1"/>
  <c r="I95" i="1"/>
  <c r="E94" i="1"/>
  <c r="G94" i="1"/>
  <c r="I94" i="1"/>
  <c r="C95" i="1"/>
  <c r="E80" i="1"/>
  <c r="G80" i="1"/>
  <c r="I80" i="1"/>
  <c r="E79" i="1"/>
  <c r="G79" i="1"/>
  <c r="I79" i="1"/>
  <c r="E74" i="1"/>
  <c r="G74" i="1"/>
  <c r="I74" i="1"/>
  <c r="E73" i="1"/>
  <c r="G73" i="1"/>
  <c r="I73" i="1"/>
  <c r="C74" i="1"/>
  <c r="C73" i="1"/>
  <c r="E68" i="1"/>
  <c r="G68" i="1"/>
  <c r="I68" i="1"/>
  <c r="E67" i="1"/>
  <c r="G67" i="1"/>
  <c r="I67" i="1"/>
  <c r="C68" i="1"/>
  <c r="C67" i="1"/>
  <c r="E62" i="1"/>
  <c r="G62" i="1"/>
  <c r="I62" i="1"/>
  <c r="E61" i="1"/>
  <c r="G61" i="1"/>
  <c r="I61" i="1"/>
  <c r="C62" i="1"/>
  <c r="C61" i="1"/>
  <c r="E56" i="1"/>
  <c r="G56" i="1"/>
  <c r="I56" i="1"/>
  <c r="C56" i="1"/>
  <c r="E55" i="1"/>
  <c r="G55" i="1"/>
  <c r="I55" i="1"/>
  <c r="C55" i="1"/>
  <c r="G50" i="1"/>
  <c r="I50" i="1"/>
  <c r="C50" i="1"/>
  <c r="E49" i="1"/>
  <c r="G49" i="1"/>
  <c r="I49" i="1"/>
  <c r="C49" i="1"/>
  <c r="C69" i="1"/>
  <c r="E43" i="1"/>
  <c r="G43" i="1"/>
  <c r="I43" i="1"/>
  <c r="E42" i="1"/>
  <c r="G42" i="1"/>
  <c r="I42" i="1"/>
  <c r="C43" i="1"/>
  <c r="C42" i="1"/>
  <c r="E38" i="1"/>
  <c r="G38" i="1"/>
  <c r="I38" i="1"/>
  <c r="C38" i="1"/>
  <c r="E37" i="1"/>
  <c r="G37" i="1"/>
  <c r="I37" i="1"/>
  <c r="E36" i="1"/>
  <c r="G36" i="1"/>
  <c r="I36" i="1"/>
  <c r="C37" i="1"/>
  <c r="C36" i="1"/>
  <c r="E32" i="1"/>
  <c r="G32" i="1"/>
  <c r="I32" i="1"/>
  <c r="C32" i="1"/>
  <c r="E31" i="1"/>
  <c r="G31" i="1"/>
  <c r="I31" i="1"/>
  <c r="E30" i="1"/>
  <c r="G30" i="1"/>
  <c r="I30" i="1"/>
  <c r="C31" i="1"/>
  <c r="C30" i="1"/>
  <c r="E25" i="1"/>
  <c r="G25" i="1"/>
  <c r="I25" i="1"/>
  <c r="E24" i="1"/>
  <c r="G24" i="1"/>
  <c r="C25" i="1"/>
  <c r="E19" i="1"/>
  <c r="G19" i="1"/>
  <c r="I19" i="1"/>
  <c r="G18" i="1"/>
  <c r="I18" i="1"/>
  <c r="C18" i="1"/>
  <c r="C19" i="1"/>
  <c r="C9" i="1"/>
  <c r="C81" i="1"/>
  <c r="D84" i="1"/>
  <c r="C84" i="1"/>
  <c r="C77" i="1"/>
  <c r="C76" i="1"/>
  <c r="C79" i="1" s="1"/>
  <c r="D72" i="1"/>
  <c r="C72" i="1"/>
  <c r="D66" i="1"/>
  <c r="C63" i="1"/>
  <c r="C66" i="1"/>
  <c r="D60" i="1"/>
  <c r="C57" i="1"/>
  <c r="C60" i="1"/>
  <c r="C48" i="1"/>
  <c r="C41" i="1"/>
  <c r="D54" i="1"/>
  <c r="C51" i="1"/>
  <c r="C54" i="1"/>
  <c r="D35" i="1"/>
  <c r="C35" i="1"/>
  <c r="C26" i="1"/>
  <c r="D29" i="1"/>
  <c r="C29" i="1"/>
  <c r="D23" i="1"/>
  <c r="C23" i="1"/>
  <c r="D17" i="1"/>
  <c r="C14" i="1"/>
  <c r="C17" i="1"/>
  <c r="D13" i="1"/>
  <c r="C13" i="1"/>
  <c r="C10" i="1"/>
  <c r="D9" i="1"/>
  <c r="H9" i="1"/>
  <c r="F9" i="1"/>
  <c r="I9" i="1"/>
  <c r="G9" i="1"/>
  <c r="E9" i="1"/>
  <c r="E6" i="1"/>
  <c r="G6" i="1"/>
  <c r="C6" i="1"/>
  <c r="J9" i="1"/>
  <c r="J78" i="1"/>
  <c r="J72" i="1"/>
  <c r="I69" i="1"/>
  <c r="J66" i="1"/>
  <c r="I66" i="1"/>
  <c r="I57" i="1"/>
  <c r="J60" i="1"/>
  <c r="J54" i="1"/>
  <c r="J48" i="1"/>
  <c r="I54" i="1"/>
  <c r="I41" i="1"/>
  <c r="I48" i="1"/>
  <c r="J41" i="1"/>
  <c r="I35" i="1"/>
  <c r="J29" i="1"/>
  <c r="I29" i="1"/>
  <c r="I26" i="1"/>
  <c r="J23" i="1"/>
  <c r="I23" i="1"/>
  <c r="J17" i="1"/>
  <c r="I10" i="1"/>
  <c r="I24" i="1" s="1"/>
  <c r="I13" i="1"/>
  <c r="C75" i="1" l="1"/>
  <c r="C80" i="1"/>
  <c r="I96" i="1"/>
  <c r="G96" i="1"/>
  <c r="E96" i="1"/>
  <c r="C24" i="1"/>
  <c r="C85" i="1"/>
  <c r="C96" i="1"/>
  <c r="C78" i="1"/>
  <c r="I75" i="1"/>
  <c r="D78" i="1"/>
</calcChain>
</file>

<file path=xl/sharedStrings.xml><?xml version="1.0" encoding="utf-8"?>
<sst xmlns="http://schemas.openxmlformats.org/spreadsheetml/2006/main" count="103" uniqueCount="34">
  <si>
    <t xml:space="preserve">Показатели </t>
  </si>
  <si>
    <t>В целом по Российской Федерации</t>
  </si>
  <si>
    <t>Отделение по Воронежской области</t>
  </si>
  <si>
    <t>Отделение по Кабардино-Балкарской Республике</t>
  </si>
  <si>
    <t>Отделение по Республике Карелия</t>
  </si>
  <si>
    <t>2021 год</t>
  </si>
  <si>
    <t>2022 год</t>
  </si>
  <si>
    <t>2022 год /2021 год (тыс. рублей / %)</t>
  </si>
  <si>
    <t>посторонний (специальный медицинский и бытовой) уход за пострадавшим застрахованным лицом</t>
  </si>
  <si>
    <t>профессиональное обучение и получение дополнительного профессионального образования</t>
  </si>
  <si>
    <t>2022 год /2021 год (процентные пункты)</t>
  </si>
  <si>
    <t>2022 год /2021 год (тыс. рублей /%)</t>
  </si>
  <si>
    <t>санаторно-курортное лечение, оплата расходов на проезд</t>
  </si>
  <si>
    <t>Доля %</t>
  </si>
  <si>
    <t xml:space="preserve">Оплата прочих расходов, в том числе связанных с исполнением судебных решений </t>
  </si>
  <si>
    <t>Доля  %</t>
  </si>
  <si>
    <r>
      <t>Доходы по обязательному социальному страхованию от НСПиПЗ</t>
    </r>
    <r>
      <rPr>
        <sz val="10"/>
        <rFont val="Times New Roman"/>
        <family val="1"/>
        <charset val="204"/>
      </rPr>
      <t>, в том числе:</t>
    </r>
  </si>
  <si>
    <r>
      <t>Расходы по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обязательному социальному страхованию от НСПиПЗ, всего, </t>
    </r>
    <r>
      <rPr>
        <sz val="10"/>
        <rFont val="Times New Roman"/>
        <family val="1"/>
        <charset val="204"/>
      </rPr>
      <t>в том числе:</t>
    </r>
  </si>
  <si>
    <r>
      <t>Расходы на обеспечение предупредительных мер по сокращению производственного травматизма и профессиональных заболеваний</t>
    </r>
    <r>
      <rPr>
        <sz val="10"/>
        <rFont val="Times New Roman"/>
        <family val="1"/>
        <charset val="204"/>
      </rPr>
      <t>, в том числе:</t>
    </r>
  </si>
  <si>
    <r>
      <t xml:space="preserve">Расходы на выплату пособия по временной нетрудоспособности, </t>
    </r>
    <r>
      <rPr>
        <sz val="10"/>
        <rFont val="Times New Roman"/>
        <family val="1"/>
        <charset val="204"/>
      </rPr>
      <t>в том числе:</t>
    </r>
  </si>
  <si>
    <r>
      <t xml:space="preserve">Расходы на единовременную выплату, </t>
    </r>
    <r>
      <rPr>
        <sz val="10"/>
        <rFont val="Times New Roman"/>
        <family val="1"/>
        <charset val="204"/>
      </rPr>
      <t>в том числе:</t>
    </r>
  </si>
  <si>
    <r>
      <t xml:space="preserve">Расходы на ежемесячную страховую выплату, </t>
    </r>
    <r>
      <rPr>
        <sz val="10"/>
        <rFont val="Times New Roman"/>
        <family val="1"/>
        <charset val="204"/>
      </rPr>
      <t>в том числе:</t>
    </r>
  </si>
  <si>
    <r>
      <t xml:space="preserve">Расходы на медицинскую, социальную и профессиональную реабилитацию застрахованного лица, </t>
    </r>
    <r>
      <rPr>
        <sz val="10"/>
        <rFont val="Times New Roman"/>
        <family val="1"/>
        <charset val="204"/>
      </rPr>
      <t>в том числе:</t>
    </r>
  </si>
  <si>
    <r>
      <t xml:space="preserve">  </t>
    </r>
    <r>
      <rPr>
        <b/>
        <sz val="10"/>
        <rFont val="Times New Roman"/>
        <family val="1"/>
        <charset val="204"/>
      </rPr>
      <t>из них на:</t>
    </r>
  </si>
  <si>
    <r>
      <t xml:space="preserve"> </t>
    </r>
    <r>
      <rPr>
        <b/>
        <i/>
        <sz val="10"/>
        <rFont val="Times New Roman"/>
        <family val="1"/>
        <charset val="204"/>
      </rPr>
      <t>приобретение лекарственных препаратов и медицинских изделий</t>
    </r>
  </si>
  <si>
    <t>(тыс. рублей)</t>
  </si>
  <si>
    <t>доля в общем объеме расходов по страхованию от НСПиПЗ
в 2021 году (%)</t>
  </si>
  <si>
    <t>доля в общем объеме расходов по страхованию от НСПиПЗ
в 2022 году  (%)</t>
  </si>
  <si>
    <t>Коэффициент обеспеченности расходов по обязательному социальному страхованию от НСПиПЗ в целом доходами Фонда по данному виду социального страхования  (%)</t>
  </si>
  <si>
    <t>Информация о доходах и расходах по обязательному социальному страхованию
 от несчастных случаев на производстве и профессиональных заболеваний</t>
  </si>
  <si>
    <t xml:space="preserve">медицинскую помощь непосредственно после произошедшего тяжелого несчастного случая на производстве до восстановления трудоспособности </t>
  </si>
  <si>
    <t>обеспечение техническими средствами реабилитации, их ремонт и замена</t>
  </si>
  <si>
    <t>обеспечение транспортными средствами, их ремонт, оплата расходов на горюче-смазочные материалы</t>
  </si>
  <si>
    <t>Приложение № 5
к отчету о результатах
контрольного мероприятия
от «4» декабря 2023 г.
№ ОМ-50/12-03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</si>
</sst>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0" applyFont="1" applyFill="1"/>
    <xf numFmtId="165" fontId="4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Fill="1"/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6"/>
  <sheetViews>
    <sheetView tabSelected="1" zoomScale="110" zoomScaleNormal="110" workbookViewId="0">
      <selection activeCell="G1" sqref="G1:J1"/>
    </sheetView>
  </sheetViews>
  <sheetFormatPr defaultColWidth="9.109375" defaultRowHeight="13.2" x14ac:dyDescent="0.25"/>
  <cols>
    <col min="1" max="1" width="2.6640625" style="1" customWidth="1"/>
    <col min="2" max="2" width="32.5546875" style="1" customWidth="1"/>
    <col min="3" max="3" width="16.5546875" style="1" customWidth="1"/>
    <col min="4" max="4" width="10.44140625" style="2" customWidth="1"/>
    <col min="5" max="5" width="11.88671875" style="1" customWidth="1"/>
    <col min="6" max="6" width="5" style="1" customWidth="1"/>
    <col min="7" max="7" width="11.5546875" style="1" customWidth="1"/>
    <col min="8" max="8" width="5.6640625" style="1" customWidth="1"/>
    <col min="9" max="9" width="14.6640625" style="1" bestFit="1" customWidth="1"/>
    <col min="10" max="10" width="5.6640625" style="2" customWidth="1"/>
    <col min="11" max="11" width="9.109375" style="1"/>
    <col min="12" max="12" width="15.109375" style="1" customWidth="1"/>
    <col min="13" max="13" width="11.44140625" style="1" bestFit="1" customWidth="1"/>
    <col min="14" max="16384" width="9.109375" style="1"/>
  </cols>
  <sheetData>
    <row r="1" spans="2:10" ht="116.25" customHeight="1" x14ac:dyDescent="0.25">
      <c r="G1" s="25" t="s">
        <v>33</v>
      </c>
      <c r="H1" s="26"/>
      <c r="I1" s="26"/>
      <c r="J1" s="26"/>
    </row>
    <row r="2" spans="2:10" ht="18.75" customHeight="1" x14ac:dyDescent="0.2">
      <c r="G2" s="27"/>
      <c r="H2" s="27"/>
      <c r="I2" s="27"/>
      <c r="J2" s="27"/>
    </row>
    <row r="3" spans="2:10" ht="41.25" customHeight="1" x14ac:dyDescent="0.25">
      <c r="B3" s="28" t="s">
        <v>29</v>
      </c>
      <c r="C3" s="28"/>
      <c r="D3" s="28"/>
      <c r="E3" s="28"/>
      <c r="F3" s="28"/>
      <c r="G3" s="28"/>
      <c r="H3" s="28"/>
      <c r="I3" s="28"/>
      <c r="J3" s="28"/>
    </row>
    <row r="4" spans="2:10" ht="13.8" x14ac:dyDescent="0.25">
      <c r="I4" s="29" t="s">
        <v>25</v>
      </c>
      <c r="J4" s="29"/>
    </row>
    <row r="5" spans="2:10" ht="70.2" customHeight="1" x14ac:dyDescent="0.25">
      <c r="B5" s="3" t="s">
        <v>0</v>
      </c>
      <c r="C5" s="3" t="s">
        <v>1</v>
      </c>
      <c r="D5" s="4" t="s">
        <v>15</v>
      </c>
      <c r="E5" s="3" t="s">
        <v>2</v>
      </c>
      <c r="F5" s="3" t="s">
        <v>13</v>
      </c>
      <c r="G5" s="5" t="s">
        <v>3</v>
      </c>
      <c r="H5" s="5" t="s">
        <v>13</v>
      </c>
      <c r="I5" s="5" t="s">
        <v>4</v>
      </c>
      <c r="J5" s="4" t="s">
        <v>13</v>
      </c>
    </row>
    <row r="6" spans="2:10" ht="39.6" x14ac:dyDescent="0.25">
      <c r="B6" s="6" t="s">
        <v>16</v>
      </c>
      <c r="C6" s="7">
        <f>C7+C8</f>
        <v>328412016.60000002</v>
      </c>
      <c r="D6" s="8"/>
      <c r="E6" s="7">
        <f t="shared" ref="E6:I6" si="0">E7+E8</f>
        <v>3604168.0999999996</v>
      </c>
      <c r="F6" s="7"/>
      <c r="G6" s="7">
        <f t="shared" si="0"/>
        <v>244878.25</v>
      </c>
      <c r="H6" s="7"/>
      <c r="I6" s="7">
        <f t="shared" si="0"/>
        <v>1098502.44</v>
      </c>
      <c r="J6" s="8"/>
    </row>
    <row r="7" spans="2:10" x14ac:dyDescent="0.25">
      <c r="B7" s="9" t="s">
        <v>5</v>
      </c>
      <c r="C7" s="5">
        <v>149046193.09999999</v>
      </c>
      <c r="D7" s="4"/>
      <c r="E7" s="5">
        <v>1703915.4</v>
      </c>
      <c r="F7" s="5"/>
      <c r="G7" s="5">
        <v>126139.07</v>
      </c>
      <c r="H7" s="5"/>
      <c r="I7" s="5">
        <v>497540.5</v>
      </c>
      <c r="J7" s="4"/>
    </row>
    <row r="8" spans="2:10" x14ac:dyDescent="0.25">
      <c r="B8" s="9" t="s">
        <v>6</v>
      </c>
      <c r="C8" s="5">
        <v>179365823.5</v>
      </c>
      <c r="D8" s="4"/>
      <c r="E8" s="5">
        <v>1900252.7</v>
      </c>
      <c r="F8" s="5"/>
      <c r="G8" s="5">
        <v>118739.18</v>
      </c>
      <c r="H8" s="5"/>
      <c r="I8" s="5">
        <v>600961.93999999994</v>
      </c>
      <c r="J8" s="4"/>
    </row>
    <row r="9" spans="2:10" ht="22.2" customHeight="1" x14ac:dyDescent="0.25">
      <c r="B9" s="9" t="s">
        <v>11</v>
      </c>
      <c r="C9" s="5">
        <f>C8-C7</f>
        <v>30319630.400000006</v>
      </c>
      <c r="D9" s="4">
        <f>C8/C7*100</f>
        <v>120.34243865568412</v>
      </c>
      <c r="E9" s="5">
        <f>E8-E7</f>
        <v>196337.30000000005</v>
      </c>
      <c r="F9" s="23">
        <f>E8/E7*100</f>
        <v>111.5227140971905</v>
      </c>
      <c r="G9" s="5">
        <f>G8-G7</f>
        <v>-7399.890000000014</v>
      </c>
      <c r="H9" s="23">
        <f>G8/G7*100</f>
        <v>94.133546410323135</v>
      </c>
      <c r="I9" s="5">
        <f>I8-I7</f>
        <v>103421.43999999994</v>
      </c>
      <c r="J9" s="4">
        <f>I8/I7*100</f>
        <v>120.78653697538189</v>
      </c>
    </row>
    <row r="10" spans="2:10" ht="39.6" x14ac:dyDescent="0.25">
      <c r="B10" s="6" t="s">
        <v>17</v>
      </c>
      <c r="C10" s="7">
        <f>C11+C12</f>
        <v>224376212.89999998</v>
      </c>
      <c r="D10" s="8"/>
      <c r="E10" s="7">
        <f>E11+E12</f>
        <v>2276258.27</v>
      </c>
      <c r="F10" s="22"/>
      <c r="G10" s="7">
        <f>G11+G12</f>
        <v>484287.08999999997</v>
      </c>
      <c r="H10" s="7"/>
      <c r="I10" s="7">
        <f>I11+I12</f>
        <v>904756.24</v>
      </c>
      <c r="J10" s="8"/>
    </row>
    <row r="11" spans="2:10" x14ac:dyDescent="0.25">
      <c r="B11" s="9" t="s">
        <v>5</v>
      </c>
      <c r="C11" s="5">
        <v>107044037.09999999</v>
      </c>
      <c r="D11" s="4"/>
      <c r="E11" s="5">
        <v>1084573.3</v>
      </c>
      <c r="F11" s="23"/>
      <c r="G11" s="5">
        <v>235014.57</v>
      </c>
      <c r="H11" s="5"/>
      <c r="I11" s="5">
        <v>435841.01</v>
      </c>
      <c r="J11" s="4"/>
    </row>
    <row r="12" spans="2:10" x14ac:dyDescent="0.25">
      <c r="B12" s="9" t="s">
        <v>6</v>
      </c>
      <c r="C12" s="5">
        <v>117332175.8</v>
      </c>
      <c r="D12" s="4"/>
      <c r="E12" s="5">
        <v>1191684.97</v>
      </c>
      <c r="F12" s="23"/>
      <c r="G12" s="5">
        <v>249272.52</v>
      </c>
      <c r="H12" s="5"/>
      <c r="I12" s="5">
        <v>468915.23</v>
      </c>
      <c r="J12" s="4"/>
    </row>
    <row r="13" spans="2:10" ht="18.75" customHeight="1" x14ac:dyDescent="0.25">
      <c r="B13" s="9" t="s">
        <v>11</v>
      </c>
      <c r="C13" s="5">
        <f>C12-C11</f>
        <v>10288138.700000003</v>
      </c>
      <c r="D13" s="4">
        <f>C12/C11*100</f>
        <v>109.61112732546594</v>
      </c>
      <c r="E13" s="5">
        <f>E12-E11</f>
        <v>107111.66999999993</v>
      </c>
      <c r="F13" s="23">
        <f>E12/E11*100</f>
        <v>109.87592724253861</v>
      </c>
      <c r="G13" s="5">
        <f>G12-G11</f>
        <v>14257.949999999983</v>
      </c>
      <c r="H13" s="4">
        <f>G12/G11*100</f>
        <v>106.06683662208687</v>
      </c>
      <c r="I13" s="5">
        <f>I12-I11</f>
        <v>33074.219999999972</v>
      </c>
      <c r="J13" s="4">
        <f>I12/I11*100</f>
        <v>107.58859750256175</v>
      </c>
    </row>
    <row r="14" spans="2:10" ht="69.75" customHeight="1" x14ac:dyDescent="0.25">
      <c r="B14" s="16" t="s">
        <v>18</v>
      </c>
      <c r="C14" s="7">
        <f>C15+C16</f>
        <v>36124447.140000001</v>
      </c>
      <c r="D14" s="8"/>
      <c r="E14" s="7">
        <f>E15+E16</f>
        <v>387696.49</v>
      </c>
      <c r="F14" s="22"/>
      <c r="G14" s="7">
        <f>G15+G16</f>
        <v>18785.919999999998</v>
      </c>
      <c r="H14" s="7"/>
      <c r="I14" s="7">
        <f>I15+I16</f>
        <v>123737.64</v>
      </c>
      <c r="J14" s="8"/>
    </row>
    <row r="15" spans="2:10" x14ac:dyDescent="0.25">
      <c r="B15" s="9" t="s">
        <v>5</v>
      </c>
      <c r="C15" s="5">
        <v>17175805.600000001</v>
      </c>
      <c r="D15" s="4"/>
      <c r="E15" s="5">
        <v>188311.39</v>
      </c>
      <c r="F15" s="23"/>
      <c r="G15" s="5">
        <v>9496.9</v>
      </c>
      <c r="H15" s="5"/>
      <c r="I15" s="5">
        <v>59538.54</v>
      </c>
      <c r="J15" s="4"/>
    </row>
    <row r="16" spans="2:10" x14ac:dyDescent="0.25">
      <c r="B16" s="9" t="s">
        <v>6</v>
      </c>
      <c r="C16" s="5">
        <v>18948641.539999999</v>
      </c>
      <c r="D16" s="4"/>
      <c r="E16" s="5">
        <v>199385.1</v>
      </c>
      <c r="F16" s="23"/>
      <c r="G16" s="5">
        <v>9289.02</v>
      </c>
      <c r="H16" s="5"/>
      <c r="I16" s="5">
        <v>64199.1</v>
      </c>
      <c r="J16" s="4"/>
    </row>
    <row r="17" spans="2:10" ht="15.75" customHeight="1" x14ac:dyDescent="0.25">
      <c r="B17" s="9" t="s">
        <v>11</v>
      </c>
      <c r="C17" s="5">
        <f>C16-C15</f>
        <v>1772835.9399999976</v>
      </c>
      <c r="D17" s="4">
        <f>C16/C15*100</f>
        <v>110.32170473564278</v>
      </c>
      <c r="E17" s="5">
        <f>E16-E15</f>
        <v>11073.709999999992</v>
      </c>
      <c r="F17" s="23">
        <f>E16/E15*100</f>
        <v>105.88053117764144</v>
      </c>
      <c r="G17" s="5">
        <f>G16-G15</f>
        <v>-207.8799999999992</v>
      </c>
      <c r="H17" s="4">
        <f>G16/G15*100</f>
        <v>97.811075192957702</v>
      </c>
      <c r="I17" s="5">
        <f>I16-I15</f>
        <v>4660.5599999999977</v>
      </c>
      <c r="J17" s="4">
        <f>I16/I15*100</f>
        <v>107.82780363777815</v>
      </c>
    </row>
    <row r="18" spans="2:10" ht="39.6" x14ac:dyDescent="0.25">
      <c r="B18" s="17" t="s">
        <v>26</v>
      </c>
      <c r="C18" s="14">
        <f>C15/C11*100</f>
        <v>16.045551032379741</v>
      </c>
      <c r="D18" s="14"/>
      <c r="E18" s="14">
        <f>E15/E11*100</f>
        <v>17.362716747683169</v>
      </c>
      <c r="F18" s="14"/>
      <c r="G18" s="14">
        <f t="shared" ref="G18:I18" si="1">G15/G11*100</f>
        <v>4.0409835015760933</v>
      </c>
      <c r="H18" s="14"/>
      <c r="I18" s="14">
        <f t="shared" si="1"/>
        <v>13.660609863215948</v>
      </c>
      <c r="J18" s="14"/>
    </row>
    <row r="19" spans="2:10" ht="39.6" x14ac:dyDescent="0.25">
      <c r="B19" s="17" t="s">
        <v>27</v>
      </c>
      <c r="C19" s="14">
        <f>C16/C12*100</f>
        <v>16.149569724419958</v>
      </c>
      <c r="D19" s="14"/>
      <c r="E19" s="14">
        <f t="shared" ref="E19:I19" si="2">E16/E12*100</f>
        <v>16.731359798890473</v>
      </c>
      <c r="F19" s="14"/>
      <c r="G19" s="14">
        <f t="shared" si="2"/>
        <v>3.7264516762617883</v>
      </c>
      <c r="H19" s="14"/>
      <c r="I19" s="14">
        <f t="shared" si="2"/>
        <v>13.690982056607545</v>
      </c>
      <c r="J19" s="14"/>
    </row>
    <row r="20" spans="2:10" ht="39.6" x14ac:dyDescent="0.25">
      <c r="B20" s="6" t="s">
        <v>19</v>
      </c>
      <c r="C20" s="7">
        <f>C21+C22</f>
        <v>5502335.3000000007</v>
      </c>
      <c r="D20" s="8"/>
      <c r="E20" s="7">
        <f>E21+E22</f>
        <v>48440.91</v>
      </c>
      <c r="F20" s="22"/>
      <c r="G20" s="7">
        <f>G21+G22</f>
        <v>2582.35</v>
      </c>
      <c r="H20" s="7"/>
      <c r="I20" s="7">
        <f>I21+I22</f>
        <v>26288.55</v>
      </c>
      <c r="J20" s="8"/>
    </row>
    <row r="21" spans="2:10" x14ac:dyDescent="0.25">
      <c r="B21" s="9" t="s">
        <v>5</v>
      </c>
      <c r="C21" s="5">
        <v>2696642.2</v>
      </c>
      <c r="D21" s="4"/>
      <c r="E21" s="5">
        <v>25953.51</v>
      </c>
      <c r="F21" s="23"/>
      <c r="G21" s="5">
        <v>1671.33</v>
      </c>
      <c r="H21" s="5"/>
      <c r="I21" s="5">
        <v>12980.09</v>
      </c>
      <c r="J21" s="4"/>
    </row>
    <row r="22" spans="2:10" x14ac:dyDescent="0.25">
      <c r="B22" s="9" t="s">
        <v>6</v>
      </c>
      <c r="C22" s="5">
        <v>2805693.1</v>
      </c>
      <c r="D22" s="4"/>
      <c r="E22" s="5">
        <v>22487.4</v>
      </c>
      <c r="F22" s="23"/>
      <c r="G22" s="5">
        <v>911.02</v>
      </c>
      <c r="H22" s="5"/>
      <c r="I22" s="5">
        <v>13308.46</v>
      </c>
      <c r="J22" s="4"/>
    </row>
    <row r="23" spans="2:10" ht="18.75" customHeight="1" x14ac:dyDescent="0.25">
      <c r="B23" s="9" t="s">
        <v>11</v>
      </c>
      <c r="C23" s="5">
        <f>C22-C21</f>
        <v>109050.89999999991</v>
      </c>
      <c r="D23" s="4">
        <f>C22/C21*100</f>
        <v>104.04395140000405</v>
      </c>
      <c r="E23" s="5">
        <f>E22-E21</f>
        <v>-3466.1099999999969</v>
      </c>
      <c r="F23" s="23">
        <f>E22/E21*100</f>
        <v>86.644927795893508</v>
      </c>
      <c r="G23" s="5">
        <f>G22-G21</f>
        <v>-760.31</v>
      </c>
      <c r="H23" s="4">
        <f>G22/G21*100</f>
        <v>54.508684700208818</v>
      </c>
      <c r="I23" s="5">
        <f>I22-I21</f>
        <v>328.36999999999898</v>
      </c>
      <c r="J23" s="4">
        <f>I22/I21*100</f>
        <v>102.52979755918487</v>
      </c>
    </row>
    <row r="24" spans="2:10" ht="39.6" x14ac:dyDescent="0.25">
      <c r="B24" s="17" t="s">
        <v>26</v>
      </c>
      <c r="C24" s="14">
        <f>C21/C10*100</f>
        <v>1.2018396090862982</v>
      </c>
      <c r="D24" s="14"/>
      <c r="E24" s="14">
        <f t="shared" ref="E24:I24" si="3">E21/E10*100</f>
        <v>1.1401830074405397</v>
      </c>
      <c r="F24" s="14"/>
      <c r="G24" s="14">
        <f t="shared" si="3"/>
        <v>0.3451114090198027</v>
      </c>
      <c r="H24" s="14"/>
      <c r="I24" s="14">
        <f t="shared" si="3"/>
        <v>1.4346505087381327</v>
      </c>
      <c r="J24" s="14"/>
    </row>
    <row r="25" spans="2:10" ht="39.6" x14ac:dyDescent="0.25">
      <c r="B25" s="17" t="s">
        <v>27</v>
      </c>
      <c r="C25" s="14">
        <f>C22/C11*100</f>
        <v>2.6210643544571623</v>
      </c>
      <c r="D25" s="14"/>
      <c r="E25" s="14">
        <f t="shared" ref="E25:I25" si="4">E22/E11*100</f>
        <v>2.073386833328831</v>
      </c>
      <c r="F25" s="14"/>
      <c r="G25" s="14">
        <f t="shared" si="4"/>
        <v>0.38764405117521006</v>
      </c>
      <c r="H25" s="14"/>
      <c r="I25" s="14">
        <f t="shared" si="4"/>
        <v>3.0535125641343384</v>
      </c>
      <c r="J25" s="14"/>
    </row>
    <row r="26" spans="2:10" ht="26.4" x14ac:dyDescent="0.25">
      <c r="B26" s="6" t="s">
        <v>20</v>
      </c>
      <c r="C26" s="7">
        <f>C27+C28</f>
        <v>5108593.7</v>
      </c>
      <c r="D26" s="8"/>
      <c r="E26" s="7">
        <f>E27+E28</f>
        <v>67657.100000000006</v>
      </c>
      <c r="F26" s="22"/>
      <c r="G26" s="7">
        <f>G27+G28</f>
        <v>19885.61</v>
      </c>
      <c r="H26" s="7"/>
      <c r="I26" s="7">
        <f>I27+I28</f>
        <v>22479.379999999997</v>
      </c>
      <c r="J26" s="8"/>
    </row>
    <row r="27" spans="2:10" x14ac:dyDescent="0.25">
      <c r="B27" s="9" t="s">
        <v>5</v>
      </c>
      <c r="C27" s="5">
        <v>2730594.6</v>
      </c>
      <c r="D27" s="4"/>
      <c r="E27" s="5">
        <v>39632.44</v>
      </c>
      <c r="F27" s="23"/>
      <c r="G27" s="5">
        <v>12442</v>
      </c>
      <c r="H27" s="5"/>
      <c r="I27" s="5">
        <v>10928.66</v>
      </c>
      <c r="J27" s="4"/>
    </row>
    <row r="28" spans="2:10" x14ac:dyDescent="0.25">
      <c r="B28" s="9" t="s">
        <v>6</v>
      </c>
      <c r="C28" s="5">
        <v>2377999.1</v>
      </c>
      <c r="D28" s="4"/>
      <c r="E28" s="5">
        <v>28024.66</v>
      </c>
      <c r="F28" s="23"/>
      <c r="G28" s="5">
        <v>7443.61</v>
      </c>
      <c r="H28" s="5"/>
      <c r="I28" s="5">
        <v>11550.72</v>
      </c>
      <c r="J28" s="4"/>
    </row>
    <row r="29" spans="2:10" ht="18.75" customHeight="1" x14ac:dyDescent="0.25">
      <c r="B29" s="9" t="s">
        <v>11</v>
      </c>
      <c r="C29" s="5">
        <f>C28-C27</f>
        <v>-352595.5</v>
      </c>
      <c r="D29" s="4">
        <f>C28/C27*100</f>
        <v>87.087226349894635</v>
      </c>
      <c r="E29" s="5"/>
      <c r="F29" s="23">
        <f>E28/E27*100</f>
        <v>70.711417212768126</v>
      </c>
      <c r="G29" s="5"/>
      <c r="H29" s="4">
        <f>G28/G27*100</f>
        <v>59.826474843272784</v>
      </c>
      <c r="I29" s="5">
        <f>I28-I27</f>
        <v>622.05999999999949</v>
      </c>
      <c r="J29" s="4">
        <f>I28/I27*100</f>
        <v>105.69200615628998</v>
      </c>
    </row>
    <row r="30" spans="2:10" ht="39.6" x14ac:dyDescent="0.25">
      <c r="B30" s="17" t="s">
        <v>26</v>
      </c>
      <c r="C30" s="14">
        <f>C27/C11*100</f>
        <v>2.5509077142233458</v>
      </c>
      <c r="D30" s="14"/>
      <c r="E30" s="14">
        <f t="shared" ref="E30:I30" si="5">E27/E11*100</f>
        <v>3.6541965397820508</v>
      </c>
      <c r="F30" s="14"/>
      <c r="G30" s="14">
        <f t="shared" si="5"/>
        <v>5.2941398484357798</v>
      </c>
      <c r="H30" s="14"/>
      <c r="I30" s="14">
        <f t="shared" si="5"/>
        <v>2.5074877648617782</v>
      </c>
      <c r="J30" s="14"/>
    </row>
    <row r="31" spans="2:10" ht="39.6" x14ac:dyDescent="0.25">
      <c r="B31" s="17" t="s">
        <v>27</v>
      </c>
      <c r="C31" s="14">
        <f>C28/C12*100</f>
        <v>2.0267237727300378</v>
      </c>
      <c r="D31" s="14"/>
      <c r="E31" s="14">
        <f t="shared" ref="E31:I31" si="6">E28/E12*100</f>
        <v>2.3516835997352556</v>
      </c>
      <c r="F31" s="14"/>
      <c r="G31" s="14">
        <f t="shared" si="6"/>
        <v>2.986133409330479</v>
      </c>
      <c r="H31" s="14"/>
      <c r="I31" s="14">
        <f t="shared" si="6"/>
        <v>2.4632853149171545</v>
      </c>
      <c r="J31" s="14"/>
    </row>
    <row r="32" spans="2:10" ht="26.4" x14ac:dyDescent="0.25">
      <c r="B32" s="6" t="s">
        <v>21</v>
      </c>
      <c r="C32" s="7">
        <f>C33+C34</f>
        <v>129663887.28</v>
      </c>
      <c r="D32" s="7"/>
      <c r="E32" s="7">
        <f t="shared" ref="E32:I32" si="7">E33+E34</f>
        <v>1323873.8900000001</v>
      </c>
      <c r="F32" s="22"/>
      <c r="G32" s="7">
        <f t="shared" si="7"/>
        <v>318654.78000000003</v>
      </c>
      <c r="H32" s="7"/>
      <c r="I32" s="7">
        <f t="shared" si="7"/>
        <v>497229.28</v>
      </c>
      <c r="J32" s="7"/>
    </row>
    <row r="33" spans="2:13" x14ac:dyDescent="0.25">
      <c r="B33" s="9" t="s">
        <v>5</v>
      </c>
      <c r="C33" s="5">
        <v>61816548.899999999</v>
      </c>
      <c r="D33" s="4"/>
      <c r="E33" s="5">
        <v>618098.28</v>
      </c>
      <c r="F33" s="23"/>
      <c r="G33" s="5">
        <v>150881.38</v>
      </c>
      <c r="H33" s="5"/>
      <c r="I33" s="5">
        <v>238286.36</v>
      </c>
      <c r="J33" s="4"/>
    </row>
    <row r="34" spans="2:13" x14ac:dyDescent="0.25">
      <c r="B34" s="9" t="s">
        <v>6</v>
      </c>
      <c r="C34" s="5">
        <v>67847338.379999995</v>
      </c>
      <c r="D34" s="4"/>
      <c r="E34" s="5">
        <v>705775.61</v>
      </c>
      <c r="F34" s="23"/>
      <c r="G34" s="5">
        <v>167773.4</v>
      </c>
      <c r="H34" s="5"/>
      <c r="I34" s="5">
        <v>258942.92</v>
      </c>
      <c r="J34" s="4"/>
    </row>
    <row r="35" spans="2:13" ht="20.25" customHeight="1" x14ac:dyDescent="0.25">
      <c r="B35" s="9" t="s">
        <v>11</v>
      </c>
      <c r="C35" s="5">
        <f>C34-C33</f>
        <v>6030789.4799999967</v>
      </c>
      <c r="D35" s="4">
        <f>C34/C33*100</f>
        <v>109.75594656659973</v>
      </c>
      <c r="E35" s="5">
        <f>E34-E33</f>
        <v>87677.329999999958</v>
      </c>
      <c r="F35" s="23">
        <f>E34/E33*100</f>
        <v>114.18501439609247</v>
      </c>
      <c r="G35" s="5">
        <f>G34-G33</f>
        <v>16892.01999999999</v>
      </c>
      <c r="H35" s="4">
        <f>G34/G33*100</f>
        <v>111.19556303103802</v>
      </c>
      <c r="I35" s="5">
        <f>I34-I33</f>
        <v>20656.560000000027</v>
      </c>
      <c r="J35" s="4">
        <f>I34/I33*100</f>
        <v>108.66879665290116</v>
      </c>
    </row>
    <row r="36" spans="2:13" ht="37.200000000000003" customHeight="1" x14ac:dyDescent="0.25">
      <c r="B36" s="17" t="s">
        <v>26</v>
      </c>
      <c r="C36" s="14">
        <f>C33/C11*100</f>
        <v>57.748708451878827</v>
      </c>
      <c r="D36" s="14"/>
      <c r="E36" s="14">
        <f t="shared" ref="E36:I36" si="8">E33/E11*100</f>
        <v>56.989995973531713</v>
      </c>
      <c r="F36" s="14"/>
      <c r="G36" s="14">
        <f t="shared" si="8"/>
        <v>64.2008620997413</v>
      </c>
      <c r="H36" s="14"/>
      <c r="I36" s="14">
        <f t="shared" si="8"/>
        <v>54.672771614584867</v>
      </c>
      <c r="J36" s="14"/>
    </row>
    <row r="37" spans="2:13" ht="39.6" x14ac:dyDescent="0.25">
      <c r="B37" s="17" t="s">
        <v>27</v>
      </c>
      <c r="C37" s="14">
        <f>C34/C12*100</f>
        <v>57.825006582721187</v>
      </c>
      <c r="D37" s="14"/>
      <c r="E37" s="14">
        <f t="shared" ref="E37:I37" si="9">E34/E12*100</f>
        <v>59.225015651577785</v>
      </c>
      <c r="F37" s="14"/>
      <c r="G37" s="14">
        <f t="shared" si="9"/>
        <v>67.305212784786704</v>
      </c>
      <c r="H37" s="14"/>
      <c r="I37" s="14">
        <f t="shared" si="9"/>
        <v>55.221691135943708</v>
      </c>
      <c r="J37" s="14"/>
    </row>
    <row r="38" spans="2:13" ht="57.6" customHeight="1" x14ac:dyDescent="0.25">
      <c r="B38" s="15" t="s">
        <v>22</v>
      </c>
      <c r="C38" s="7">
        <f>C39+C40</f>
        <v>13299638.940000001</v>
      </c>
      <c r="D38" s="7"/>
      <c r="E38" s="7">
        <f t="shared" ref="E38:I38" si="10">E39+E40</f>
        <v>188796.69</v>
      </c>
      <c r="F38" s="22"/>
      <c r="G38" s="7">
        <f t="shared" si="10"/>
        <v>45081.229999999996</v>
      </c>
      <c r="H38" s="7"/>
      <c r="I38" s="7">
        <f t="shared" si="10"/>
        <v>83108.13</v>
      </c>
      <c r="J38" s="7"/>
      <c r="L38" s="18"/>
      <c r="M38" s="18"/>
    </row>
    <row r="39" spans="2:13" x14ac:dyDescent="0.25">
      <c r="B39" s="9" t="s">
        <v>5</v>
      </c>
      <c r="C39" s="5">
        <v>6344550.2000000002</v>
      </c>
      <c r="D39" s="4"/>
      <c r="E39" s="5">
        <v>93551.83</v>
      </c>
      <c r="F39" s="23"/>
      <c r="G39" s="5">
        <v>22625.81</v>
      </c>
      <c r="H39" s="5"/>
      <c r="I39" s="5">
        <v>43106.62</v>
      </c>
      <c r="J39" s="4"/>
    </row>
    <row r="40" spans="2:13" x14ac:dyDescent="0.25">
      <c r="B40" s="9" t="s">
        <v>6</v>
      </c>
      <c r="C40" s="5">
        <v>6955088.7400000002</v>
      </c>
      <c r="D40" s="4"/>
      <c r="E40" s="5">
        <v>95244.86</v>
      </c>
      <c r="F40" s="23"/>
      <c r="G40" s="5">
        <v>22455.42</v>
      </c>
      <c r="H40" s="5"/>
      <c r="I40" s="5">
        <v>40001.51</v>
      </c>
      <c r="J40" s="4"/>
    </row>
    <row r="41" spans="2:13" ht="21" customHeight="1" x14ac:dyDescent="0.25">
      <c r="B41" s="9" t="s">
        <v>11</v>
      </c>
      <c r="C41" s="5">
        <f t="shared" ref="C41:I41" si="11">C40-C39</f>
        <v>610538.54</v>
      </c>
      <c r="D41" s="23">
        <f t="shared" si="11"/>
        <v>0</v>
      </c>
      <c r="E41" s="5">
        <f t="shared" si="11"/>
        <v>1693.0299999999988</v>
      </c>
      <c r="F41" s="23">
        <f t="shared" si="11"/>
        <v>0</v>
      </c>
      <c r="G41" s="5">
        <f t="shared" si="11"/>
        <v>-170.39000000000306</v>
      </c>
      <c r="H41" s="5">
        <f t="shared" si="11"/>
        <v>0</v>
      </c>
      <c r="I41" s="5">
        <f t="shared" si="11"/>
        <v>-3105.1100000000006</v>
      </c>
      <c r="J41" s="4">
        <f>I40/I39*100</f>
        <v>92.796674849477881</v>
      </c>
    </row>
    <row r="42" spans="2:13" ht="39.6" x14ac:dyDescent="0.25">
      <c r="B42" s="17" t="s">
        <v>26</v>
      </c>
      <c r="C42" s="12">
        <f>C39/C11*100</f>
        <v>5.927046822863149</v>
      </c>
      <c r="D42" s="12"/>
      <c r="E42" s="12">
        <f t="shared" ref="E42:I42" si="12">E39/E11*100</f>
        <v>8.6256807170156229</v>
      </c>
      <c r="F42" s="14"/>
      <c r="G42" s="12">
        <f t="shared" si="12"/>
        <v>9.627407356063074</v>
      </c>
      <c r="H42" s="12"/>
      <c r="I42" s="12">
        <f t="shared" si="12"/>
        <v>9.8904460596766697</v>
      </c>
      <c r="J42" s="12"/>
    </row>
    <row r="43" spans="2:13" ht="39.6" x14ac:dyDescent="0.25">
      <c r="B43" s="17" t="s">
        <v>27</v>
      </c>
      <c r="C43" s="12">
        <f>C40/C12*100</f>
        <v>5.9276909275554406</v>
      </c>
      <c r="D43" s="12"/>
      <c r="E43" s="12">
        <f t="shared" ref="E43:I43" si="13">E40/E12*100</f>
        <v>7.9924529047303503</v>
      </c>
      <c r="F43" s="14"/>
      <c r="G43" s="12">
        <f t="shared" si="13"/>
        <v>9.0083816699891344</v>
      </c>
      <c r="H43" s="12"/>
      <c r="I43" s="12">
        <f t="shared" si="13"/>
        <v>8.5306484926923787</v>
      </c>
      <c r="J43" s="12"/>
    </row>
    <row r="44" spans="2:13" x14ac:dyDescent="0.25">
      <c r="B44" s="9" t="s">
        <v>23</v>
      </c>
      <c r="C44" s="5"/>
      <c r="D44" s="4"/>
      <c r="E44" s="5"/>
      <c r="F44" s="23"/>
      <c r="G44" s="5"/>
      <c r="H44" s="5"/>
      <c r="I44" s="5"/>
      <c r="J44" s="4"/>
    </row>
    <row r="45" spans="2:13" ht="85.5" customHeight="1" x14ac:dyDescent="0.25">
      <c r="B45" s="19" t="s">
        <v>30</v>
      </c>
      <c r="C45" s="10">
        <f>C46+C47</f>
        <v>1350199.66</v>
      </c>
      <c r="D45" s="11"/>
      <c r="E45" s="10">
        <f>E46+E47</f>
        <v>14117.369999999999</v>
      </c>
      <c r="F45" s="21"/>
      <c r="G45" s="10">
        <f>G46+G47</f>
        <v>478.9</v>
      </c>
      <c r="H45" s="10"/>
      <c r="I45" s="10">
        <f>I46+I47</f>
        <v>6072.19</v>
      </c>
      <c r="J45" s="11"/>
    </row>
    <row r="46" spans="2:13" x14ac:dyDescent="0.25">
      <c r="B46" s="9" t="s">
        <v>5</v>
      </c>
      <c r="C46" s="5">
        <v>634200.09</v>
      </c>
      <c r="D46" s="4"/>
      <c r="E46" s="5">
        <v>8748.24</v>
      </c>
      <c r="F46" s="23"/>
      <c r="G46" s="5">
        <v>422.28</v>
      </c>
      <c r="H46" s="5"/>
      <c r="I46" s="5">
        <v>2299.9499999999998</v>
      </c>
      <c r="J46" s="4"/>
    </row>
    <row r="47" spans="2:13" x14ac:dyDescent="0.25">
      <c r="B47" s="9" t="s">
        <v>6</v>
      </c>
      <c r="C47" s="5">
        <v>715999.57</v>
      </c>
      <c r="D47" s="4"/>
      <c r="E47" s="5">
        <v>5369.13</v>
      </c>
      <c r="F47" s="23"/>
      <c r="G47" s="5">
        <v>56.62</v>
      </c>
      <c r="H47" s="5"/>
      <c r="I47" s="5">
        <v>3772.24</v>
      </c>
      <c r="J47" s="4"/>
    </row>
    <row r="48" spans="2:13" ht="18.600000000000001" customHeight="1" x14ac:dyDescent="0.25">
      <c r="B48" s="9" t="s">
        <v>11</v>
      </c>
      <c r="C48" s="5">
        <f>C47-C46</f>
        <v>81799.479999999981</v>
      </c>
      <c r="D48" s="4">
        <f>C47/C46*100</f>
        <v>112.89805556476664</v>
      </c>
      <c r="E48" s="5">
        <f>E47-E46</f>
        <v>-3379.1099999999997</v>
      </c>
      <c r="F48" s="23">
        <f>E47/E46*100</f>
        <v>61.373830621930814</v>
      </c>
      <c r="G48" s="5">
        <f>G47-G46</f>
        <v>-365.65999999999997</v>
      </c>
      <c r="H48" s="4">
        <f>G47/G46*100</f>
        <v>13.408165198446529</v>
      </c>
      <c r="I48" s="5">
        <f>I47-I46</f>
        <v>1472.29</v>
      </c>
      <c r="J48" s="4">
        <f>I47/I46*100</f>
        <v>164.01400030435445</v>
      </c>
    </row>
    <row r="49" spans="2:10" ht="39.6" x14ac:dyDescent="0.25">
      <c r="B49" s="17" t="s">
        <v>26</v>
      </c>
      <c r="C49" s="14">
        <f>C46/C11*100</f>
        <v>0.59246652796505939</v>
      </c>
      <c r="D49" s="14"/>
      <c r="E49" s="14">
        <f t="shared" ref="E49:I49" si="14">E46/E11*100</f>
        <v>0.80660661662978417</v>
      </c>
      <c r="F49" s="14"/>
      <c r="G49" s="14">
        <f t="shared" si="14"/>
        <v>0.1796824767077207</v>
      </c>
      <c r="H49" s="14"/>
      <c r="I49" s="14">
        <f t="shared" si="14"/>
        <v>0.52770389826326802</v>
      </c>
      <c r="J49" s="14"/>
    </row>
    <row r="50" spans="2:10" ht="39.6" x14ac:dyDescent="0.25">
      <c r="B50" s="17" t="s">
        <v>27</v>
      </c>
      <c r="C50" s="14">
        <f>C47/C12*100</f>
        <v>0.61023292640585292</v>
      </c>
      <c r="D50" s="14"/>
      <c r="E50" s="14">
        <f>E47/E12*100</f>
        <v>0.45054944344896791</v>
      </c>
      <c r="F50" s="14"/>
      <c r="G50" s="12">
        <f t="shared" ref="G50:I50" si="15">G47/G12*100</f>
        <v>2.2714096202822519E-2</v>
      </c>
      <c r="H50" s="14"/>
      <c r="I50" s="14">
        <f t="shared" si="15"/>
        <v>0.80446096835029224</v>
      </c>
      <c r="J50" s="14"/>
    </row>
    <row r="51" spans="2:10" ht="27.6" x14ac:dyDescent="0.25">
      <c r="B51" s="20" t="s">
        <v>24</v>
      </c>
      <c r="C51" s="10">
        <f>C52+C53</f>
        <v>2047387.9500000002</v>
      </c>
      <c r="D51" s="11"/>
      <c r="E51" s="10">
        <f>E52+E53</f>
        <v>25010.560000000001</v>
      </c>
      <c r="F51" s="21"/>
      <c r="G51" s="10">
        <f>G52+G53</f>
        <v>3323.9700000000003</v>
      </c>
      <c r="H51" s="10"/>
      <c r="I51" s="10">
        <f>I52+I53</f>
        <v>11696.689999999999</v>
      </c>
      <c r="J51" s="11"/>
    </row>
    <row r="52" spans="2:10" x14ac:dyDescent="0.25">
      <c r="B52" s="9" t="s">
        <v>5</v>
      </c>
      <c r="C52" s="5">
        <v>1015657.93</v>
      </c>
      <c r="D52" s="4"/>
      <c r="E52" s="5">
        <v>12395.87</v>
      </c>
      <c r="F52" s="23"/>
      <c r="G52" s="5">
        <v>1578.68</v>
      </c>
      <c r="H52" s="5"/>
      <c r="I52" s="5">
        <v>5592.79</v>
      </c>
      <c r="J52" s="4"/>
    </row>
    <row r="53" spans="2:10" x14ac:dyDescent="0.25">
      <c r="B53" s="9" t="s">
        <v>6</v>
      </c>
      <c r="C53" s="5">
        <v>1031730.02</v>
      </c>
      <c r="D53" s="4"/>
      <c r="E53" s="5">
        <v>12614.69</v>
      </c>
      <c r="F53" s="23"/>
      <c r="G53" s="5">
        <v>1745.29</v>
      </c>
      <c r="H53" s="5"/>
      <c r="I53" s="5">
        <v>6103.9</v>
      </c>
      <c r="J53" s="4"/>
    </row>
    <row r="54" spans="2:10" ht="18" customHeight="1" x14ac:dyDescent="0.25">
      <c r="B54" s="9" t="s">
        <v>11</v>
      </c>
      <c r="C54" s="5">
        <f>C53-C52</f>
        <v>16072.089999999967</v>
      </c>
      <c r="D54" s="4">
        <f>C53/C52*100</f>
        <v>101.58243139991039</v>
      </c>
      <c r="E54" s="5">
        <f>E53-E52</f>
        <v>218.81999999999971</v>
      </c>
      <c r="F54" s="23">
        <f>E53/E52*100</f>
        <v>101.76526536661001</v>
      </c>
      <c r="G54" s="5">
        <f>G53-G52</f>
        <v>166.6099999999999</v>
      </c>
      <c r="H54" s="4">
        <f>G53/G52*100</f>
        <v>110.55375376897155</v>
      </c>
      <c r="I54" s="5">
        <f>I53-I52</f>
        <v>511.10999999999967</v>
      </c>
      <c r="J54" s="4">
        <f>I53/I52*100</f>
        <v>109.1387304011057</v>
      </c>
    </row>
    <row r="55" spans="2:10" ht="39.6" x14ac:dyDescent="0.25">
      <c r="B55" s="17" t="s">
        <v>26</v>
      </c>
      <c r="C55" s="12">
        <f>C52/C11*100</f>
        <v>0.94882251969923148</v>
      </c>
      <c r="D55" s="12"/>
      <c r="E55" s="12">
        <f t="shared" ref="E55:I55" si="16">E52/E11*100</f>
        <v>1.1429259783548056</v>
      </c>
      <c r="F55" s="14"/>
      <c r="G55" s="12">
        <f t="shared" si="16"/>
        <v>0.67173707570556151</v>
      </c>
      <c r="H55" s="12"/>
      <c r="I55" s="12">
        <f t="shared" si="16"/>
        <v>1.2832179330715117</v>
      </c>
      <c r="J55" s="12"/>
    </row>
    <row r="56" spans="2:10" ht="39.6" x14ac:dyDescent="0.25">
      <c r="B56" s="17" t="s">
        <v>27</v>
      </c>
      <c r="C56" s="12">
        <f>C53/C12*100</f>
        <v>0.87932403278589855</v>
      </c>
      <c r="D56" s="12"/>
      <c r="E56" s="12">
        <f t="shared" ref="E56:I56" si="17">E53/E12*100</f>
        <v>1.0585591257394142</v>
      </c>
      <c r="F56" s="14"/>
      <c r="G56" s="12">
        <f t="shared" si="17"/>
        <v>0.70015339035365798</v>
      </c>
      <c r="H56" s="12"/>
      <c r="I56" s="12">
        <f t="shared" si="17"/>
        <v>1.3017064939434788</v>
      </c>
      <c r="J56" s="12"/>
    </row>
    <row r="57" spans="2:10" ht="55.2" x14ac:dyDescent="0.25">
      <c r="B57" s="19" t="s">
        <v>8</v>
      </c>
      <c r="C57" s="10">
        <f>C58+C59</f>
        <v>75816.679999999993</v>
      </c>
      <c r="D57" s="11"/>
      <c r="E57" s="10">
        <f>E58+E59</f>
        <v>1972.65</v>
      </c>
      <c r="F57" s="21"/>
      <c r="G57" s="10">
        <f>G58+G59</f>
        <v>445.74</v>
      </c>
      <c r="H57" s="10"/>
      <c r="I57" s="10">
        <f>I58+I59</f>
        <v>396.01</v>
      </c>
      <c r="J57" s="11"/>
    </row>
    <row r="58" spans="2:10" x14ac:dyDescent="0.25">
      <c r="B58" s="9" t="s">
        <v>5</v>
      </c>
      <c r="C58" s="5">
        <v>38474.050000000003</v>
      </c>
      <c r="D58" s="4"/>
      <c r="E58" s="5">
        <v>960.5</v>
      </c>
      <c r="F58" s="23"/>
      <c r="G58" s="5">
        <v>206.63</v>
      </c>
      <c r="H58" s="5"/>
      <c r="I58" s="5">
        <v>205.02</v>
      </c>
      <c r="J58" s="4"/>
    </row>
    <row r="59" spans="2:10" x14ac:dyDescent="0.25">
      <c r="B59" s="9" t="s">
        <v>6</v>
      </c>
      <c r="C59" s="5">
        <v>37342.629999999997</v>
      </c>
      <c r="D59" s="4"/>
      <c r="E59" s="5">
        <v>1012.15</v>
      </c>
      <c r="F59" s="23"/>
      <c r="G59" s="5">
        <v>239.11</v>
      </c>
      <c r="H59" s="5"/>
      <c r="I59" s="5">
        <v>190.99</v>
      </c>
      <c r="J59" s="4"/>
    </row>
    <row r="60" spans="2:10" ht="24" customHeight="1" x14ac:dyDescent="0.25">
      <c r="B60" s="9" t="s">
        <v>11</v>
      </c>
      <c r="C60" s="5">
        <f>C59-C58</f>
        <v>-1131.4200000000055</v>
      </c>
      <c r="D60" s="4">
        <f>C59/C58*100</f>
        <v>97.059264621218702</v>
      </c>
      <c r="E60" s="5">
        <f>E59-E58</f>
        <v>51.649999999999977</v>
      </c>
      <c r="F60" s="23">
        <f>E59/E58*100</f>
        <v>105.37740760020822</v>
      </c>
      <c r="G60" s="5">
        <f>G59-G58</f>
        <v>32.480000000000018</v>
      </c>
      <c r="H60" s="4">
        <f>G59/G58*100</f>
        <v>115.71891787252578</v>
      </c>
      <c r="I60" s="5">
        <f>I59-I58</f>
        <v>-14.030000000000001</v>
      </c>
      <c r="J60" s="4">
        <f>I59/I58*100</f>
        <v>93.156765193639643</v>
      </c>
    </row>
    <row r="61" spans="2:10" ht="39.6" x14ac:dyDescent="0.25">
      <c r="B61" s="17" t="s">
        <v>26</v>
      </c>
      <c r="C61" s="12">
        <f>C58/C11*100</f>
        <v>3.5942263616288821E-2</v>
      </c>
      <c r="D61" s="12"/>
      <c r="E61" s="12">
        <f t="shared" ref="E61:I61" si="18">E58/E11*100</f>
        <v>8.8560173849015086E-2</v>
      </c>
      <c r="F61" s="14"/>
      <c r="G61" s="12">
        <f t="shared" si="18"/>
        <v>8.7922208397547427E-2</v>
      </c>
      <c r="H61" s="12"/>
      <c r="I61" s="12">
        <f t="shared" si="18"/>
        <v>4.7040089228868112E-2</v>
      </c>
      <c r="J61" s="12"/>
    </row>
    <row r="62" spans="2:10" ht="39.6" x14ac:dyDescent="0.25">
      <c r="B62" s="17" t="s">
        <v>27</v>
      </c>
      <c r="C62" s="12">
        <f>C59/C12*100</f>
        <v>3.1826419092110619E-2</v>
      </c>
      <c r="D62" s="12"/>
      <c r="E62" s="12">
        <f t="shared" ref="E62:I62" si="19">E59/E12*100</f>
        <v>8.4934359791413658E-2</v>
      </c>
      <c r="F62" s="14"/>
      <c r="G62" s="12">
        <f t="shared" si="19"/>
        <v>9.5923128630464372E-2</v>
      </c>
      <c r="H62" s="12"/>
      <c r="I62" s="12">
        <f t="shared" si="19"/>
        <v>4.0730176326326618E-2</v>
      </c>
      <c r="J62" s="12"/>
    </row>
    <row r="63" spans="2:10" ht="27.6" x14ac:dyDescent="0.25">
      <c r="B63" s="19" t="s">
        <v>12</v>
      </c>
      <c r="C63" s="5">
        <f>C64+C65</f>
        <v>4109174.34</v>
      </c>
      <c r="D63" s="4"/>
      <c r="E63" s="5">
        <f>E64+E65</f>
        <v>66782.700000000012</v>
      </c>
      <c r="F63" s="23"/>
      <c r="G63" s="5">
        <f>G64+G65</f>
        <v>21184.870000000003</v>
      </c>
      <c r="H63" s="5"/>
      <c r="I63" s="5">
        <f>I64+I65</f>
        <v>29111.82</v>
      </c>
      <c r="J63" s="4"/>
    </row>
    <row r="64" spans="2:10" x14ac:dyDescent="0.25">
      <c r="B64" s="9" t="s">
        <v>5</v>
      </c>
      <c r="C64" s="5">
        <v>2013235.97</v>
      </c>
      <c r="D64" s="4"/>
      <c r="E64" s="5">
        <v>35509.370000000003</v>
      </c>
      <c r="F64" s="23"/>
      <c r="G64" s="5">
        <v>8880.35</v>
      </c>
      <c r="H64" s="5"/>
      <c r="I64" s="5">
        <v>21756.400000000001</v>
      </c>
      <c r="J64" s="4"/>
    </row>
    <row r="65" spans="2:10" x14ac:dyDescent="0.25">
      <c r="B65" s="9" t="s">
        <v>6</v>
      </c>
      <c r="C65" s="5">
        <v>2095938.37</v>
      </c>
      <c r="D65" s="4"/>
      <c r="E65" s="5">
        <v>31273.33</v>
      </c>
      <c r="F65" s="23"/>
      <c r="G65" s="5">
        <v>12304.52</v>
      </c>
      <c r="H65" s="5"/>
      <c r="I65" s="5">
        <v>7355.42</v>
      </c>
      <c r="J65" s="4"/>
    </row>
    <row r="66" spans="2:10" ht="21.6" customHeight="1" x14ac:dyDescent="0.25">
      <c r="B66" s="9" t="s">
        <v>11</v>
      </c>
      <c r="C66" s="5">
        <f>C65-C64</f>
        <v>82702.40000000014</v>
      </c>
      <c r="D66" s="4">
        <f>C65/C64*100</f>
        <v>104.10793375602165</v>
      </c>
      <c r="E66" s="5">
        <f>E65-E64</f>
        <v>-4236.0400000000009</v>
      </c>
      <c r="F66" s="23">
        <f>E65/E64*100</f>
        <v>88.070641636277969</v>
      </c>
      <c r="G66" s="5">
        <f>G65-G64</f>
        <v>3424.17</v>
      </c>
      <c r="H66" s="4">
        <f>G65/G64*100</f>
        <v>138.55895319441237</v>
      </c>
      <c r="I66" s="5">
        <f>I65-I64</f>
        <v>-14400.980000000001</v>
      </c>
      <c r="J66" s="4">
        <f>I65/I64*100</f>
        <v>33.808074865326979</v>
      </c>
    </row>
    <row r="67" spans="2:10" ht="39.6" x14ac:dyDescent="0.25">
      <c r="B67" s="17" t="s">
        <v>26</v>
      </c>
      <c r="C67" s="14">
        <f>C64/C11*100</f>
        <v>1.8807548972758243</v>
      </c>
      <c r="D67" s="14"/>
      <c r="E67" s="14">
        <f t="shared" ref="E67:I67" si="20">E64/E11*100</f>
        <v>3.2740405835179605</v>
      </c>
      <c r="F67" s="14"/>
      <c r="G67" s="14">
        <f t="shared" si="20"/>
        <v>3.7786380648655102</v>
      </c>
      <c r="H67" s="14"/>
      <c r="I67" s="14">
        <f t="shared" si="20"/>
        <v>4.9918202970390517</v>
      </c>
      <c r="J67" s="12"/>
    </row>
    <row r="68" spans="2:10" ht="39.6" x14ac:dyDescent="0.25">
      <c r="B68" s="17" t="s">
        <v>27</v>
      </c>
      <c r="C68" s="14">
        <f>C65/C12*100</f>
        <v>1.7863287335373865</v>
      </c>
      <c r="D68" s="14"/>
      <c r="E68" s="14">
        <f t="shared" ref="E68:I68" si="21">E65/E12*100</f>
        <v>2.6242950769111406</v>
      </c>
      <c r="F68" s="14"/>
      <c r="G68" s="14">
        <f t="shared" si="21"/>
        <v>4.9361718652340825</v>
      </c>
      <c r="H68" s="14"/>
      <c r="I68" s="14">
        <f t="shared" si="21"/>
        <v>1.5686033486265738</v>
      </c>
      <c r="J68" s="12"/>
    </row>
    <row r="69" spans="2:10" ht="41.4" x14ac:dyDescent="0.25">
      <c r="B69" s="19" t="s">
        <v>31</v>
      </c>
      <c r="C69" s="5">
        <f>C70+C71</f>
        <v>4724273.9399999995</v>
      </c>
      <c r="D69" s="4"/>
      <c r="E69" s="5">
        <f>E70+E71</f>
        <v>54249.19</v>
      </c>
      <c r="F69" s="23"/>
      <c r="G69" s="5">
        <f>G70+G71</f>
        <v>14462.880000000001</v>
      </c>
      <c r="H69" s="5"/>
      <c r="I69" s="5">
        <f>I70+I71</f>
        <v>32173.87</v>
      </c>
      <c r="J69" s="4"/>
    </row>
    <row r="70" spans="2:10" ht="18" customHeight="1" x14ac:dyDescent="0.25">
      <c r="B70" s="9" t="s">
        <v>5</v>
      </c>
      <c r="C70" s="5">
        <v>2179072.27</v>
      </c>
      <c r="D70" s="4"/>
      <c r="E70" s="5">
        <v>25007.02</v>
      </c>
      <c r="F70" s="23"/>
      <c r="G70" s="5">
        <v>8246.18</v>
      </c>
      <c r="H70" s="5"/>
      <c r="I70" s="5">
        <v>11559.52</v>
      </c>
      <c r="J70" s="4"/>
    </row>
    <row r="71" spans="2:10" x14ac:dyDescent="0.25">
      <c r="B71" s="9" t="s">
        <v>6</v>
      </c>
      <c r="C71" s="5">
        <v>2545201.67</v>
      </c>
      <c r="D71" s="4"/>
      <c r="E71" s="5">
        <v>29242.17</v>
      </c>
      <c r="F71" s="23"/>
      <c r="G71" s="5">
        <v>6216.7</v>
      </c>
      <c r="H71" s="5"/>
      <c r="I71" s="5">
        <v>20614.349999999999</v>
      </c>
      <c r="J71" s="4"/>
    </row>
    <row r="72" spans="2:10" ht="19.95" customHeight="1" x14ac:dyDescent="0.25">
      <c r="B72" s="9" t="s">
        <v>11</v>
      </c>
      <c r="C72" s="5">
        <f>C71-C70</f>
        <v>366129.39999999991</v>
      </c>
      <c r="D72" s="4">
        <f>C71/C70*100</f>
        <v>116.80207696828705</v>
      </c>
      <c r="E72" s="5">
        <f>E71-E70</f>
        <v>4235.1499999999978</v>
      </c>
      <c r="F72" s="23">
        <f>E71/E70*100</f>
        <v>116.93584441488829</v>
      </c>
      <c r="G72" s="5">
        <f>G71-G70</f>
        <v>-2029.4800000000005</v>
      </c>
      <c r="H72" s="4">
        <f>G71/G70*100</f>
        <v>75.388846714478703</v>
      </c>
      <c r="I72" s="5">
        <f>I71-I70</f>
        <v>9054.8299999999981</v>
      </c>
      <c r="J72" s="4">
        <f>I71/I70*100</f>
        <v>178.33223178817113</v>
      </c>
    </row>
    <row r="73" spans="2:10" ht="39.6" x14ac:dyDescent="0.25">
      <c r="B73" s="17" t="s">
        <v>26</v>
      </c>
      <c r="C73" s="14">
        <f>C70/C11*100</f>
        <v>2.0356783329876857</v>
      </c>
      <c r="D73" s="14"/>
      <c r="E73" s="14">
        <f t="shared" ref="E73:I73" si="22">E70/E11*100</f>
        <v>2.3057012375281594</v>
      </c>
      <c r="F73" s="14"/>
      <c r="G73" s="14">
        <f t="shared" si="22"/>
        <v>3.508795220653766</v>
      </c>
      <c r="H73" s="14"/>
      <c r="I73" s="14">
        <f t="shared" si="22"/>
        <v>2.6522332077011295</v>
      </c>
      <c r="J73" s="14"/>
    </row>
    <row r="74" spans="2:10" ht="39.6" x14ac:dyDescent="0.25">
      <c r="B74" s="17" t="s">
        <v>27</v>
      </c>
      <c r="C74" s="14">
        <f>C71/C12*100</f>
        <v>2.1692273689175039</v>
      </c>
      <c r="D74" s="14"/>
      <c r="E74" s="14">
        <f t="shared" ref="E74:I74" si="23">E71/E12*100</f>
        <v>2.4538507018343947</v>
      </c>
      <c r="F74" s="14"/>
      <c r="G74" s="14">
        <f t="shared" si="23"/>
        <v>2.4939371576136833</v>
      </c>
      <c r="H74" s="14"/>
      <c r="I74" s="14">
        <f t="shared" si="23"/>
        <v>4.3961783881491758</v>
      </c>
      <c r="J74" s="14"/>
    </row>
    <row r="75" spans="2:10" ht="55.2" x14ac:dyDescent="0.25">
      <c r="B75" s="19" t="s">
        <v>32</v>
      </c>
      <c r="C75" s="10">
        <f>C76+C77</f>
        <v>967933.49</v>
      </c>
      <c r="D75" s="11"/>
      <c r="E75" s="10">
        <f>E76+E77</f>
        <v>27265.46</v>
      </c>
      <c r="F75" s="21"/>
      <c r="G75" s="10">
        <f>G76+G77</f>
        <v>5171.8999999999996</v>
      </c>
      <c r="H75" s="10"/>
      <c r="I75" s="10">
        <f>I76+I77</f>
        <v>3606.95</v>
      </c>
      <c r="J75" s="11"/>
    </row>
    <row r="76" spans="2:10" x14ac:dyDescent="0.25">
      <c r="B76" s="9" t="s">
        <v>5</v>
      </c>
      <c r="C76" s="5">
        <f>422086.84+21712.1</f>
        <v>443798.94</v>
      </c>
      <c r="D76" s="4"/>
      <c r="E76" s="5">
        <v>11546.52</v>
      </c>
      <c r="F76" s="23"/>
      <c r="G76" s="5">
        <v>3285.74</v>
      </c>
      <c r="H76" s="5"/>
      <c r="I76" s="5">
        <v>1667.29</v>
      </c>
      <c r="J76" s="4"/>
    </row>
    <row r="77" spans="2:10" x14ac:dyDescent="0.25">
      <c r="B77" s="9" t="s">
        <v>6</v>
      </c>
      <c r="C77" s="5">
        <f>496905.82+27228.73</f>
        <v>524134.55</v>
      </c>
      <c r="D77" s="4"/>
      <c r="E77" s="5">
        <v>15718.94</v>
      </c>
      <c r="F77" s="23"/>
      <c r="G77" s="5">
        <v>1886.16</v>
      </c>
      <c r="H77" s="5"/>
      <c r="I77" s="5">
        <v>1939.66</v>
      </c>
      <c r="J77" s="4"/>
    </row>
    <row r="78" spans="2:10" ht="15" customHeight="1" x14ac:dyDescent="0.25">
      <c r="B78" s="9" t="s">
        <v>7</v>
      </c>
      <c r="C78" s="5">
        <f>C77-C76</f>
        <v>80335.609999999986</v>
      </c>
      <c r="D78" s="4">
        <f>C77/C76*100</f>
        <v>118.10180303720419</v>
      </c>
      <c r="E78" s="5">
        <f>E77-E76</f>
        <v>4172.42</v>
      </c>
      <c r="F78" s="23">
        <f>E77/E76*100</f>
        <v>136.13573613521649</v>
      </c>
      <c r="G78" s="5">
        <f>G77-G76</f>
        <v>-1399.5799999999997</v>
      </c>
      <c r="H78" s="4">
        <f>G77/G76*100</f>
        <v>57.404420313232343</v>
      </c>
      <c r="I78" s="5">
        <f>I77-I76</f>
        <v>272.37000000000012</v>
      </c>
      <c r="J78" s="4">
        <f>I77/I76*100</f>
        <v>116.33609030222698</v>
      </c>
    </row>
    <row r="79" spans="2:10" ht="39.6" x14ac:dyDescent="0.25">
      <c r="B79" s="17" t="s">
        <v>26</v>
      </c>
      <c r="C79" s="14">
        <f>C76/C11*100</f>
        <v>0.41459473318014461</v>
      </c>
      <c r="D79" s="14"/>
      <c r="E79" s="14">
        <f t="shared" ref="E79:I79" si="24">E76/E11*100</f>
        <v>1.0646140744936281</v>
      </c>
      <c r="F79" s="14"/>
      <c r="G79" s="14">
        <f t="shared" si="24"/>
        <v>1.3981005518083409</v>
      </c>
      <c r="H79" s="14"/>
      <c r="I79" s="14">
        <f t="shared" si="24"/>
        <v>0.38254546078626239</v>
      </c>
      <c r="J79" s="14"/>
    </row>
    <row r="80" spans="2:10" ht="39.6" x14ac:dyDescent="0.25">
      <c r="B80" s="17" t="s">
        <v>27</v>
      </c>
      <c r="C80" s="14">
        <f>C77/C12*100</f>
        <v>0.4467099893326959</v>
      </c>
      <c r="D80" s="14"/>
      <c r="E80" s="14">
        <f t="shared" ref="E80:I80" si="25">E77/E12*100</f>
        <v>1.3190516282168097</v>
      </c>
      <c r="F80" s="14"/>
      <c r="G80" s="14">
        <f t="shared" si="25"/>
        <v>0.75666583705255608</v>
      </c>
      <c r="H80" s="14"/>
      <c r="I80" s="14">
        <f t="shared" si="25"/>
        <v>0.41364832615907998</v>
      </c>
      <c r="J80" s="14"/>
    </row>
    <row r="81" spans="2:10" ht="46.5" customHeight="1" x14ac:dyDescent="0.25">
      <c r="B81" s="19" t="s">
        <v>9</v>
      </c>
      <c r="C81" s="10">
        <f>C82+C83</f>
        <v>4519.6400000000003</v>
      </c>
      <c r="D81" s="11"/>
      <c r="E81" s="10">
        <f>E82+E83</f>
        <v>42.849999999999994</v>
      </c>
      <c r="F81" s="21"/>
      <c r="G81" s="10">
        <f>G82+G83</f>
        <v>0</v>
      </c>
      <c r="H81" s="10"/>
      <c r="I81" s="10">
        <f>I82+I83</f>
        <v>0</v>
      </c>
      <c r="J81" s="11"/>
    </row>
    <row r="82" spans="2:10" x14ac:dyDescent="0.25">
      <c r="B82" s="9" t="s">
        <v>5</v>
      </c>
      <c r="C82" s="5">
        <v>2481.19</v>
      </c>
      <c r="D82" s="4"/>
      <c r="E82" s="5">
        <v>28.4</v>
      </c>
      <c r="F82" s="23"/>
      <c r="G82" s="5"/>
      <c r="H82" s="5"/>
      <c r="I82" s="5"/>
      <c r="J82" s="4"/>
    </row>
    <row r="83" spans="2:10" x14ac:dyDescent="0.25">
      <c r="B83" s="9" t="s">
        <v>6</v>
      </c>
      <c r="C83" s="5">
        <v>2038.45</v>
      </c>
      <c r="D83" s="4"/>
      <c r="E83" s="5">
        <v>14.45</v>
      </c>
      <c r="F83" s="23"/>
      <c r="G83" s="5"/>
      <c r="H83" s="5"/>
      <c r="I83" s="5"/>
      <c r="J83" s="4"/>
    </row>
    <row r="84" spans="2:10" ht="18" customHeight="1" x14ac:dyDescent="0.25">
      <c r="B84" s="9" t="s">
        <v>11</v>
      </c>
      <c r="C84" s="5">
        <f>C83-C82</f>
        <v>-442.74</v>
      </c>
      <c r="D84" s="4">
        <f>C83/C82*100</f>
        <v>82.156142818566906</v>
      </c>
      <c r="E84" s="5">
        <f>E83-E82</f>
        <v>-13.95</v>
      </c>
      <c r="F84" s="23">
        <f>E83/E82*100</f>
        <v>50.880281690140848</v>
      </c>
      <c r="G84" s="5">
        <f>G83-G82</f>
        <v>0</v>
      </c>
      <c r="H84" s="4"/>
      <c r="I84" s="5">
        <f>I83-I82</f>
        <v>0</v>
      </c>
      <c r="J84" s="4"/>
    </row>
    <row r="85" spans="2:10" ht="39.6" x14ac:dyDescent="0.25">
      <c r="B85" s="17" t="s">
        <v>26</v>
      </c>
      <c r="C85" s="24">
        <f>C82/C10*100</f>
        <v>1.1058168635308134E-3</v>
      </c>
      <c r="D85" s="13"/>
      <c r="E85" s="12"/>
      <c r="F85" s="14"/>
      <c r="G85" s="12"/>
      <c r="H85" s="12"/>
      <c r="I85" s="12"/>
      <c r="J85" s="13"/>
    </row>
    <row r="86" spans="2:10" ht="39.6" x14ac:dyDescent="0.25">
      <c r="B86" s="17" t="s">
        <v>27</v>
      </c>
      <c r="C86" s="24">
        <f>C83/C11*100</f>
        <v>1.9043097170332714E-3</v>
      </c>
      <c r="D86" s="13"/>
      <c r="E86" s="12"/>
      <c r="F86" s="14"/>
      <c r="G86" s="12"/>
      <c r="H86" s="12"/>
      <c r="I86" s="12"/>
      <c r="J86" s="13"/>
    </row>
    <row r="87" spans="2:10" ht="39.6" x14ac:dyDescent="0.25">
      <c r="B87" s="6" t="s">
        <v>14</v>
      </c>
      <c r="C87" s="7">
        <f>C88+C89</f>
        <v>5377.93</v>
      </c>
      <c r="D87" s="8"/>
      <c r="E87" s="7">
        <f>E88+E89</f>
        <v>0</v>
      </c>
      <c r="F87" s="22"/>
      <c r="G87" s="7">
        <f>G88+G89</f>
        <v>12.96</v>
      </c>
      <c r="H87" s="7"/>
      <c r="I87" s="7">
        <f>I88+I89</f>
        <v>50.599999999999994</v>
      </c>
      <c r="J87" s="8"/>
    </row>
    <row r="88" spans="2:10" x14ac:dyDescent="0.25">
      <c r="B88" s="9" t="s">
        <v>5</v>
      </c>
      <c r="C88" s="5">
        <v>2674.45</v>
      </c>
      <c r="D88" s="4"/>
      <c r="E88" s="5"/>
      <c r="F88" s="23"/>
      <c r="G88" s="5">
        <v>5.94</v>
      </c>
      <c r="H88" s="5"/>
      <c r="I88" s="5">
        <v>25.65</v>
      </c>
      <c r="J88" s="4"/>
    </row>
    <row r="89" spans="2:10" x14ac:dyDescent="0.25">
      <c r="B89" s="9" t="s">
        <v>6</v>
      </c>
      <c r="C89" s="5">
        <v>2703.48</v>
      </c>
      <c r="D89" s="4"/>
      <c r="E89" s="5"/>
      <c r="F89" s="23"/>
      <c r="G89" s="5">
        <v>7.02</v>
      </c>
      <c r="H89" s="5"/>
      <c r="I89" s="5">
        <v>24.95</v>
      </c>
      <c r="J89" s="4"/>
    </row>
    <row r="90" spans="2:10" ht="15.6" customHeight="1" x14ac:dyDescent="0.25">
      <c r="B90" s="9" t="s">
        <v>11</v>
      </c>
      <c r="C90" s="5">
        <f>C89-C88</f>
        <v>29.0300000000002</v>
      </c>
      <c r="D90" s="4">
        <f>C89/C88*100</f>
        <v>101.08545682289818</v>
      </c>
      <c r="E90" s="5">
        <f>E89-E88</f>
        <v>0</v>
      </c>
      <c r="F90" s="23"/>
      <c r="G90" s="5">
        <f>G89-G88</f>
        <v>1.0799999999999992</v>
      </c>
      <c r="H90" s="4">
        <f>G89/G88*100</f>
        <v>118.18181818181816</v>
      </c>
      <c r="I90" s="5">
        <f>I89-I88</f>
        <v>-0.69999999999999929</v>
      </c>
      <c r="J90" s="4">
        <f>I89/I88*100</f>
        <v>97.270955165692001</v>
      </c>
    </row>
    <row r="91" spans="2:10" ht="39.6" x14ac:dyDescent="0.25">
      <c r="B91" s="17" t="s">
        <v>26</v>
      </c>
      <c r="C91" s="24">
        <f>C88/C11*100</f>
        <v>2.4984577118495094E-3</v>
      </c>
      <c r="D91" s="24"/>
      <c r="E91" s="24"/>
      <c r="F91" s="24"/>
      <c r="G91" s="24"/>
      <c r="H91" s="24"/>
      <c r="I91" s="24"/>
      <c r="J91" s="24"/>
    </row>
    <row r="92" spans="2:10" ht="39.6" x14ac:dyDescent="0.25">
      <c r="B92" s="17" t="s">
        <v>27</v>
      </c>
      <c r="C92" s="24">
        <f>C89/C12*100</f>
        <v>2.3041250037059316E-3</v>
      </c>
      <c r="D92" s="24"/>
      <c r="E92" s="24"/>
      <c r="F92" s="24"/>
      <c r="G92" s="24"/>
      <c r="H92" s="24"/>
      <c r="I92" s="24"/>
      <c r="J92" s="24"/>
    </row>
    <row r="93" spans="2:10" ht="79.2" x14ac:dyDescent="0.25">
      <c r="B93" s="15" t="s">
        <v>28</v>
      </c>
      <c r="C93" s="5"/>
      <c r="D93" s="4"/>
      <c r="E93" s="5"/>
      <c r="F93" s="23"/>
      <c r="G93" s="5"/>
      <c r="H93" s="5"/>
      <c r="I93" s="5"/>
      <c r="J93" s="4"/>
    </row>
    <row r="94" spans="2:10" x14ac:dyDescent="0.25">
      <c r="B94" s="9" t="s">
        <v>5</v>
      </c>
      <c r="C94" s="5">
        <f>C7/C11*100</f>
        <v>139.23820246125601</v>
      </c>
      <c r="D94" s="5"/>
      <c r="E94" s="5">
        <f>E7/E11*100</f>
        <v>157.10467886310678</v>
      </c>
      <c r="F94" s="23"/>
      <c r="G94" s="5">
        <f>G7/G11*100</f>
        <v>53.672872281918529</v>
      </c>
      <c r="H94" s="5"/>
      <c r="I94" s="5">
        <f>I7/I11*100</f>
        <v>114.15642139779365</v>
      </c>
      <c r="J94" s="5"/>
    </row>
    <row r="95" spans="2:10" x14ac:dyDescent="0.25">
      <c r="B95" s="9" t="s">
        <v>6</v>
      </c>
      <c r="C95" s="5">
        <f>C8/C12*100</f>
        <v>152.87010768959081</v>
      </c>
      <c r="D95" s="5"/>
      <c r="E95" s="5">
        <f>E8/E12*100</f>
        <v>159.4593158290819</v>
      </c>
      <c r="F95" s="23"/>
      <c r="G95" s="5">
        <f>G8/G12*100</f>
        <v>47.634283955567987</v>
      </c>
      <c r="H95" s="5"/>
      <c r="I95" s="5">
        <f>I8/I12*100</f>
        <v>128.16003864920319</v>
      </c>
      <c r="J95" s="5"/>
    </row>
    <row r="96" spans="2:10" ht="26.4" x14ac:dyDescent="0.25">
      <c r="B96" s="9" t="s">
        <v>10</v>
      </c>
      <c r="C96" s="5">
        <f>C95-C94</f>
        <v>13.631905228334801</v>
      </c>
      <c r="D96" s="5"/>
      <c r="E96" s="5">
        <f t="shared" ref="E96:I96" si="26">E95-E94</f>
        <v>2.3546369659751178</v>
      </c>
      <c r="F96" s="5"/>
      <c r="G96" s="5">
        <f t="shared" si="26"/>
        <v>-6.038588326350542</v>
      </c>
      <c r="H96" s="5"/>
      <c r="I96" s="5">
        <f t="shared" si="26"/>
        <v>14.003617251409537</v>
      </c>
      <c r="J96" s="5"/>
    </row>
  </sheetData>
  <mergeCells count="4">
    <mergeCell ref="G1:J1"/>
    <mergeCell ref="G2:J2"/>
    <mergeCell ref="B3:J3"/>
    <mergeCell ref="I4:J4"/>
  </mergeCells>
  <pageMargins left="0.70866141732283472" right="0.59055118110236227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доходы-расходы</vt:lpstr>
      <vt:lpstr>'доходы-расходы'!Область_печати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Шалаева О.И.</dc:creator>
  <cp:lastModifiedBy>Храмова Елена Алексеевна</cp:lastModifiedBy>
  <cp:lastPrinted>2023-08-29T08:04:07Z</cp:lastPrinted>
  <dcterms:created xsi:type="dcterms:W3CDTF">2023-06-07T09:56:16Z</dcterms:created>
  <dcterms:modified xsi:type="dcterms:W3CDTF">2023-12-04T09:53:02Z</dcterms:modified>
</cp:coreProperties>
</file>