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job\НИР\НИР по префрежимам\Приложения к отчету\"/>
    </mc:Choice>
  </mc:AlternateContent>
  <bookViews>
    <workbookView xWindow="0" yWindow="0" windowWidth="23040" windowHeight="9192" activeTab="1"/>
  </bookViews>
  <sheets>
    <sheet name="ФТС Total" sheetId="4" r:id="rId1"/>
    <sheet name="ФТС Total by zone" sheetId="5" r:id="rId2"/>
    <sheet name="ФТС Расчет итога " sheetId="17" r:id="rId3"/>
  </sheets>
  <calcPr calcId="162913"/>
</workbook>
</file>

<file path=xl/calcChain.xml><?xml version="1.0" encoding="utf-8"?>
<calcChain xmlns="http://schemas.openxmlformats.org/spreadsheetml/2006/main">
  <c r="J6" i="17" l="1"/>
  <c r="J7" i="17"/>
  <c r="J5" i="17"/>
  <c r="D5" i="17" l="1"/>
  <c r="E5" i="17"/>
  <c r="F5" i="17"/>
  <c r="G5" i="17"/>
  <c r="H5" i="17"/>
  <c r="I5" i="17"/>
  <c r="D6" i="17"/>
  <c r="E6" i="17"/>
  <c r="F6" i="17"/>
  <c r="G6" i="17"/>
  <c r="H6" i="17"/>
  <c r="I6" i="17"/>
  <c r="D7" i="17"/>
  <c r="E7" i="17"/>
  <c r="F7" i="17"/>
  <c r="G7" i="17"/>
  <c r="H7" i="17"/>
  <c r="I7" i="17"/>
  <c r="C6" i="17"/>
  <c r="C7" i="17"/>
  <c r="C5" i="17"/>
  <c r="J39" i="17"/>
  <c r="I39" i="17"/>
  <c r="H39" i="17"/>
  <c r="G39" i="17"/>
  <c r="F39" i="17"/>
  <c r="E39" i="17"/>
  <c r="D39" i="17"/>
  <c r="J35" i="17"/>
  <c r="I35" i="17"/>
  <c r="H35" i="17"/>
  <c r="G35" i="17"/>
  <c r="F35" i="17"/>
  <c r="E35" i="17"/>
  <c r="D35" i="17"/>
  <c r="J31" i="17"/>
  <c r="I31" i="17"/>
  <c r="H31" i="17"/>
  <c r="G31" i="17"/>
  <c r="F31" i="17"/>
  <c r="E31" i="17"/>
  <c r="D31" i="17"/>
  <c r="J27" i="17"/>
  <c r="I27" i="17"/>
  <c r="H27" i="17"/>
  <c r="G27" i="17"/>
  <c r="F27" i="17"/>
  <c r="E27" i="17"/>
  <c r="D27" i="17"/>
  <c r="J23" i="17"/>
  <c r="I23" i="17"/>
  <c r="H23" i="17"/>
  <c r="G23" i="17"/>
  <c r="F23" i="17"/>
  <c r="E23" i="17"/>
  <c r="D23" i="17"/>
  <c r="J19" i="17"/>
  <c r="I19" i="17"/>
  <c r="H19" i="17"/>
  <c r="G19" i="17"/>
  <c r="F19" i="17"/>
  <c r="E19" i="17"/>
  <c r="D19" i="17"/>
  <c r="J15" i="17"/>
  <c r="I15" i="17"/>
  <c r="H15" i="17"/>
  <c r="G15" i="17"/>
  <c r="F15" i="17"/>
  <c r="E15" i="17"/>
  <c r="D15" i="17"/>
  <c r="J11" i="17"/>
  <c r="I11" i="17"/>
  <c r="H11" i="17"/>
  <c r="G11" i="17"/>
  <c r="F11" i="17"/>
  <c r="E11" i="17"/>
  <c r="D11" i="17"/>
  <c r="E7" i="5"/>
  <c r="D40" i="17" l="1"/>
  <c r="H40" i="17"/>
  <c r="F40" i="17"/>
  <c r="J40" i="17"/>
  <c r="G40" i="17"/>
  <c r="E40" i="17"/>
  <c r="I40" i="17"/>
  <c r="E6" i="5"/>
  <c r="E8" i="5"/>
  <c r="E9" i="5"/>
  <c r="E10" i="5"/>
  <c r="E11" i="5"/>
  <c r="E12" i="5"/>
  <c r="E5" i="5"/>
  <c r="J36" i="4"/>
  <c r="I36" i="4"/>
  <c r="H36" i="4"/>
  <c r="G36" i="4"/>
  <c r="F36" i="4"/>
  <c r="E36" i="4"/>
  <c r="D36" i="4"/>
  <c r="J32" i="4"/>
  <c r="I32" i="4"/>
  <c r="H32" i="4"/>
  <c r="G32" i="4"/>
  <c r="F32" i="4"/>
  <c r="E32" i="4"/>
  <c r="D32" i="4"/>
  <c r="J28" i="4"/>
  <c r="I28" i="4"/>
  <c r="H28" i="4"/>
  <c r="G28" i="4"/>
  <c r="F28" i="4"/>
  <c r="E28" i="4"/>
  <c r="D28" i="4"/>
  <c r="J24" i="4"/>
  <c r="I24" i="4"/>
  <c r="H24" i="4"/>
  <c r="G24" i="4"/>
  <c r="F24" i="4"/>
  <c r="E24" i="4"/>
  <c r="D24" i="4"/>
  <c r="J20" i="4"/>
  <c r="I20" i="4"/>
  <c r="H20" i="4"/>
  <c r="G20" i="4"/>
  <c r="F20" i="4"/>
  <c r="E20" i="4"/>
  <c r="D20" i="4"/>
  <c r="J16" i="4"/>
  <c r="I16" i="4"/>
  <c r="H16" i="4"/>
  <c r="G16" i="4"/>
  <c r="F16" i="4"/>
  <c r="E16" i="4"/>
  <c r="D16" i="4"/>
  <c r="J12" i="4"/>
  <c r="I12" i="4"/>
  <c r="H12" i="4"/>
  <c r="G12" i="4"/>
  <c r="F12" i="4"/>
  <c r="E12" i="4"/>
  <c r="D12" i="4"/>
  <c r="J8" i="4"/>
  <c r="I8" i="4"/>
  <c r="H8" i="4"/>
  <c r="G8" i="4"/>
  <c r="F8" i="4"/>
  <c r="E8" i="4"/>
  <c r="D8" i="4"/>
  <c r="G37" i="4" l="1"/>
  <c r="D37" i="4"/>
  <c r="F37" i="4"/>
  <c r="J37" i="4"/>
  <c r="E37" i="4"/>
  <c r="I37" i="4"/>
  <c r="H37" i="4"/>
</calcChain>
</file>

<file path=xl/sharedStrings.xml><?xml version="1.0" encoding="utf-8"?>
<sst xmlns="http://schemas.openxmlformats.org/spreadsheetml/2006/main" count="122" uniqueCount="30">
  <si>
    <t>2019</t>
  </si>
  <si>
    <t>2020</t>
  </si>
  <si>
    <t>2021</t>
  </si>
  <si>
    <t>Категория</t>
  </si>
  <si>
    <t>СПВ</t>
  </si>
  <si>
    <t>ОЭЗ</t>
  </si>
  <si>
    <t>Арктика</t>
  </si>
  <si>
    <t>Крым</t>
  </si>
  <si>
    <t>Севастополь</t>
  </si>
  <si>
    <t>Калининградская область</t>
  </si>
  <si>
    <t>Магаданская область</t>
  </si>
  <si>
    <t>Общий итог</t>
  </si>
  <si>
    <t>Год</t>
  </si>
  <si>
    <t>Ввозная таможенная пошлина</t>
  </si>
  <si>
    <t>Вывозная таможенная пошлина</t>
  </si>
  <si>
    <t>Акциз</t>
  </si>
  <si>
    <t>НДС</t>
  </si>
  <si>
    <t>Итого</t>
  </si>
  <si>
    <t xml:space="preserve">Освобождение от уплаты таможенных платежей в соответствии с применяемой таможенной процедурой </t>
  </si>
  <si>
    <t>Льгота по уплате таможенных платежей</t>
  </si>
  <si>
    <t>Суммы выпадающих доходов, обусловленных освобождением резидентов особых (свободных) экономических зон от уплаты таможенных пошлин и налогов в соответствии с применяемой таможенной процедурой, а также применением ими льгот по уплате таможенных пошлин и налогов* (в млн. руб.).</t>
  </si>
  <si>
    <t>ТОСЭР</t>
  </si>
  <si>
    <t xml:space="preserve">Освобождение от уплаты таможенных платежей </t>
  </si>
  <si>
    <t>ИТОГО</t>
  </si>
  <si>
    <t>ОЭЗ Калининград</t>
  </si>
  <si>
    <t>ОЭЗ Магадан</t>
  </si>
  <si>
    <t>АЗРФ</t>
  </si>
  <si>
    <t>СЭЗ Крым Севастополь</t>
  </si>
  <si>
    <t>млн. рублей</t>
  </si>
  <si>
    <t>на 01.06.2021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</si>
</sst>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0"/>
      <color indexed="64"/>
      <name val="Arial"/>
      <charset val="1"/>
    </font>
    <font>
      <sz val="11"/>
      <color theme="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0"/>
      <color indexed="6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64"/>
      <name val="Times New Roman"/>
      <family val="1"/>
      <charset val="204"/>
    </font>
    <font>
      <sz val="10"/>
      <color indexed="64"/>
      <name val="Arial"/>
      <charset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49" fontId="5" fillId="0" borderId="1">
      <alignment horizontal="center" vertical="center" wrapText="1"/>
    </xf>
    <xf numFmtId="0" fontId="4" fillId="0" borderId="0"/>
    <xf numFmtId="0" fontId="6" fillId="0" borderId="0"/>
    <xf numFmtId="43" fontId="4" fillId="0" borderId="0" applyFont="0" applyFill="0" applyBorder="0" applyAlignment="0" applyProtection="0"/>
    <xf numFmtId="0" fontId="6" fillId="0" borderId="0"/>
    <xf numFmtId="0" fontId="7" fillId="0" borderId="0" applyNumberFormat="0" applyFont="0" applyFill="0" applyBorder="0" applyAlignment="0" applyProtection="0">
      <alignment vertical="top"/>
    </xf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65">
    <xf numFmtId="0" fontId="0" fillId="0" borderId="0" xfId="0"/>
    <xf numFmtId="4" fontId="0" fillId="0" borderId="1" xfId="0" applyNumberFormat="1" applyBorder="1"/>
    <xf numFmtId="4" fontId="0" fillId="0" borderId="2" xfId="0" applyNumberFormat="1" applyBorder="1"/>
    <xf numFmtId="4" fontId="3" fillId="0" borderId="3" xfId="0" applyNumberFormat="1" applyFont="1" applyBorder="1"/>
    <xf numFmtId="4" fontId="3" fillId="0" borderId="4" xfId="0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0" fillId="0" borderId="7" xfId="0" applyNumberFormat="1" applyBorder="1"/>
    <xf numFmtId="4" fontId="0" fillId="0" borderId="8" xfId="0" applyNumberFormat="1" applyBorder="1"/>
    <xf numFmtId="4" fontId="0" fillId="0" borderId="7" xfId="0" applyNumberFormat="1" applyFill="1" applyBorder="1"/>
    <xf numFmtId="4" fontId="0" fillId="0" borderId="1" xfId="0" applyNumberFormat="1" applyFill="1" applyBorder="1"/>
    <xf numFmtId="4" fontId="3" fillId="0" borderId="3" xfId="0" applyNumberFormat="1" applyFont="1" applyFill="1" applyBorder="1"/>
    <xf numFmtId="0" fontId="2" fillId="0" borderId="5" xfId="0" applyFont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0" borderId="12" xfId="0" applyNumberFormat="1" applyFont="1" applyBorder="1"/>
    <xf numFmtId="4" fontId="3" fillId="0" borderId="13" xfId="0" applyNumberFormat="1" applyFont="1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" fontId="0" fillId="0" borderId="26" xfId="0" applyNumberFormat="1" applyFill="1" applyBorder="1"/>
    <xf numFmtId="4" fontId="0" fillId="0" borderId="26" xfId="0" applyNumberFormat="1" applyBorder="1"/>
    <xf numFmtId="4" fontId="0" fillId="0" borderId="28" xfId="0" applyNumberFormat="1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3" fontId="8" fillId="0" borderId="1" xfId="0" applyNumberFormat="1" applyFont="1" applyBorder="1" applyAlignment="1">
      <alignment horizontal="right" wrapText="1"/>
    </xf>
    <xf numFmtId="3" fontId="8" fillId="0" borderId="3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 vertical="center" wrapText="1"/>
    </xf>
    <xf numFmtId="43" fontId="8" fillId="0" borderId="1" xfId="14" applyFont="1" applyBorder="1" applyAlignment="1">
      <alignment horizontal="right" wrapText="1"/>
    </xf>
    <xf numFmtId="43" fontId="8" fillId="0" borderId="3" xfId="14" applyFont="1" applyBorder="1" applyAlignment="1">
      <alignment horizontal="right" wrapText="1"/>
    </xf>
  </cellXfs>
  <cellStyles count="15">
    <cellStyle name="Обычный" xfId="0" builtinId="0"/>
    <cellStyle name="Обычный 15" xfId="5"/>
    <cellStyle name="Обычный 2" xfId="2"/>
    <cellStyle name="Обычный 2 2" xfId="6"/>
    <cellStyle name="Обычный 2 2 2" xfId="10"/>
    <cellStyle name="Обычный 2 3" xfId="7"/>
    <cellStyle name="Обычный 2 4" xfId="8"/>
    <cellStyle name="Обычный 2 5" xfId="9"/>
    <cellStyle name="Обычный 3" xfId="11"/>
    <cellStyle name="Обычный 3 2" xfId="12"/>
    <cellStyle name="Обычный 4" xfId="13"/>
    <cellStyle name="Обычный 6" xfId="3"/>
    <cellStyle name="Основной формат" xfId="1"/>
    <cellStyle name="Финансовый" xfId="14" builtinId="3"/>
    <cellStyle name="Финансовый 2" xfId="4"/>
  </cellStyles>
  <dxfs count="0"/>
  <tableStyles count="0" defaultTableStyle="TableStyleMedium9" defaultPivotStyle="PivotStyleLight16"/>
  <colors>
    <mruColors>
      <color rgb="FF12C8C4"/>
      <color rgb="FF542DE1"/>
      <color rgb="FFF8D3BA"/>
      <color rgb="FFE727C7"/>
      <color rgb="FF26EB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655607550835505"/>
          <c:y val="0.30415332698797259"/>
          <c:w val="0.42366477989183737"/>
          <c:h val="0.58143982002249717"/>
        </c:manualLayout>
      </c:layout>
      <c:pieChart>
        <c:varyColors val="1"/>
        <c:ser>
          <c:idx val="0"/>
          <c:order val="0"/>
          <c:tx>
            <c:strRef>
              <c:f>'ФТС Total by zone'!$D$3:$D$4</c:f>
              <c:strCache>
                <c:ptCount val="2"/>
                <c:pt idx="0">
                  <c:v>Льгота по уплате таможенных платежей</c:v>
                </c:pt>
              </c:strCache>
            </c:strRef>
          </c:tx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05-4545-8796-D533BF4D595B}"/>
              </c:ext>
            </c:extLst>
          </c:dPt>
          <c:dPt>
            <c:idx val="1"/>
            <c:bubble3D val="0"/>
            <c:spPr>
              <a:solidFill>
                <a:srgbClr val="12C8C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05-4545-8796-D533BF4D59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05-4545-8796-D533BF4D59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05-4545-8796-D533BF4D59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05-4545-8796-D533BF4D595B}"/>
              </c:ext>
            </c:extLst>
          </c:dPt>
          <c:dPt>
            <c:idx val="5"/>
            <c:bubble3D val="0"/>
            <c:spPr>
              <a:solidFill>
                <a:srgbClr val="E727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305-4545-8796-D533BF4D595B}"/>
              </c:ext>
            </c:extLst>
          </c:dPt>
          <c:dPt>
            <c:idx val="6"/>
            <c:bubble3D val="0"/>
            <c:explosion val="2"/>
            <c:spPr>
              <a:solidFill>
                <a:srgbClr val="542DE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56-433D-A98E-B6A009656EA4}"/>
              </c:ext>
            </c:extLst>
          </c:dPt>
          <c:dPt>
            <c:idx val="7"/>
            <c:bubble3D val="0"/>
            <c:spPr>
              <a:solidFill>
                <a:srgbClr val="E727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56-433D-A98E-B6A009656EA4}"/>
              </c:ext>
            </c:extLst>
          </c:dPt>
          <c:dLbls>
            <c:dLbl>
              <c:idx val="0"/>
              <c:layout>
                <c:manualLayout>
                  <c:x val="-3.9213462081284733E-2"/>
                  <c:y val="-9.686505949762060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305-4545-8796-D533BF4D595B}"/>
                </c:ext>
              </c:extLst>
            </c:dLbl>
            <c:dLbl>
              <c:idx val="2"/>
              <c:layout>
                <c:manualLayout>
                  <c:x val="-3.2922352677445567E-2"/>
                  <c:y val="-8.37837577995058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305-4545-8796-D533BF4D595B}"/>
                </c:ext>
              </c:extLst>
            </c:dLbl>
            <c:dLbl>
              <c:idx val="6"/>
              <c:layout>
                <c:manualLayout>
                  <c:x val="1.8493662491476822E-2"/>
                  <c:y val="0.1384641022436298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B56-433D-A98E-B6A009656EA4}"/>
                </c:ext>
              </c:extLst>
            </c:dLbl>
            <c:dLbl>
              <c:idx val="7"/>
              <c:layout>
                <c:manualLayout>
                  <c:x val="-1.8552602799650045E-2"/>
                  <c:y val="-8.9337270341207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56-433D-A98E-B6A009656E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'ФТС Total by zone'!$B$5:$B$11</c:f>
              <c:strCache>
                <c:ptCount val="7"/>
                <c:pt idx="0">
                  <c:v>АЗРФ</c:v>
                </c:pt>
                <c:pt idx="1">
                  <c:v>ОЭЗ Калининград</c:v>
                </c:pt>
                <c:pt idx="2">
                  <c:v>СЭЗ Крым Севастополь</c:v>
                </c:pt>
                <c:pt idx="3">
                  <c:v>ОЭЗ Магадан</c:v>
                </c:pt>
                <c:pt idx="4">
                  <c:v>ОЭЗ</c:v>
                </c:pt>
                <c:pt idx="5">
                  <c:v>СПВ</c:v>
                </c:pt>
                <c:pt idx="6">
                  <c:v>ТОСЭР</c:v>
                </c:pt>
              </c:strCache>
            </c:strRef>
          </c:cat>
          <c:val>
            <c:numRef>
              <c:f>'ФТС Total by zone'!$D$5:$D$11</c:f>
              <c:numCache>
                <c:formatCode>#,##0.00</c:formatCode>
                <c:ptCount val="7"/>
                <c:pt idx="0">
                  <c:v>565.49846593000007</c:v>
                </c:pt>
                <c:pt idx="1">
                  <c:v>336.92477299999996</c:v>
                </c:pt>
                <c:pt idx="2">
                  <c:v>0</c:v>
                </c:pt>
                <c:pt idx="3">
                  <c:v>3.4657770800000001</c:v>
                </c:pt>
                <c:pt idx="4">
                  <c:v>6.1550787400000004</c:v>
                </c:pt>
                <c:pt idx="5">
                  <c:v>1825.2986700000001</c:v>
                </c:pt>
                <c:pt idx="6">
                  <c:v>2856.60749394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6-433D-A98E-B6A009656EA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678069770585971"/>
          <c:y val="0.30417491859690082"/>
          <c:w val="0.2676953236085276"/>
          <c:h val="0.654104597800123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/>
              <a:t>Освобождение от уплаты таможенных платежей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'ФТС Total by zone'!$C$3:$C$4</c:f>
              <c:strCache>
                <c:ptCount val="2"/>
                <c:pt idx="0">
                  <c:v>Освобождение от уплаты таможенных платежей в соответствии с применяемой таможенной процедурой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55-4960-8CF0-F6918E6C186B}"/>
              </c:ext>
            </c:extLst>
          </c:dPt>
          <c:dPt>
            <c:idx val="1"/>
            <c:bubble3D val="0"/>
            <c:spPr>
              <a:solidFill>
                <a:srgbClr val="12C8C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55-4960-8CF0-F6918E6C18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55-4960-8CF0-F6918E6C18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55-4960-8CF0-F6918E6C186B}"/>
              </c:ext>
            </c:extLst>
          </c:dPt>
          <c:dPt>
            <c:idx val="4"/>
            <c:bubble3D val="0"/>
            <c:spPr>
              <a:solidFill>
                <a:srgbClr val="E727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55-4960-8CF0-F6918E6C186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55-4960-8CF0-F6918E6C186B}"/>
              </c:ext>
            </c:extLst>
          </c:dPt>
          <c:dPt>
            <c:idx val="6"/>
            <c:bubble3D val="0"/>
            <c:spPr>
              <a:solidFill>
                <a:srgbClr val="542DE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55-4960-8CF0-F6918E6C186B}"/>
              </c:ext>
            </c:extLst>
          </c:dPt>
          <c:dPt>
            <c:idx val="7"/>
            <c:bubble3D val="0"/>
            <c:spPr>
              <a:solidFill>
                <a:srgbClr val="E727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155-4960-8CF0-F6918E6C186B}"/>
              </c:ext>
            </c:extLst>
          </c:dPt>
          <c:dLbls>
            <c:dLbl>
              <c:idx val="1"/>
              <c:layout>
                <c:manualLayout>
                  <c:x val="3.2924759405074368E-2"/>
                  <c:y val="-2.91074174877863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55-4960-8CF0-F6918E6C18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'ФТС Total by zone'!$B$5:$B$11</c:f>
              <c:strCache>
                <c:ptCount val="7"/>
                <c:pt idx="0">
                  <c:v>АЗРФ</c:v>
                </c:pt>
                <c:pt idx="1">
                  <c:v>ОЭЗ Калининград</c:v>
                </c:pt>
                <c:pt idx="2">
                  <c:v>СЭЗ Крым Севастополь</c:v>
                </c:pt>
                <c:pt idx="3">
                  <c:v>ОЭЗ Магадан</c:v>
                </c:pt>
                <c:pt idx="4">
                  <c:v>ОЭЗ</c:v>
                </c:pt>
                <c:pt idx="5">
                  <c:v>СПВ</c:v>
                </c:pt>
                <c:pt idx="6">
                  <c:v>ТОСЭР</c:v>
                </c:pt>
              </c:strCache>
            </c:strRef>
          </c:cat>
          <c:val>
            <c:numRef>
              <c:f>'ФТС Total by zone'!$C$5:$C$11</c:f>
              <c:numCache>
                <c:formatCode>#,##0.00</c:formatCode>
                <c:ptCount val="7"/>
                <c:pt idx="0">
                  <c:v>97.934249250000008</c:v>
                </c:pt>
                <c:pt idx="1">
                  <c:v>329456.37</c:v>
                </c:pt>
                <c:pt idx="2">
                  <c:v>603.28111398999999</c:v>
                </c:pt>
                <c:pt idx="3">
                  <c:v>2501.9499999999998</c:v>
                </c:pt>
                <c:pt idx="4">
                  <c:v>17181.34</c:v>
                </c:pt>
                <c:pt idx="5">
                  <c:v>421.99</c:v>
                </c:pt>
                <c:pt idx="6">
                  <c:v>58348.270000000004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9-4CB1-AB2D-3921CD2991F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292629046369208"/>
          <c:y val="0.28720736830973054"/>
          <c:w val="0.31874037620297463"/>
          <c:h val="0.67637955511971259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137160</xdr:colOff>
      <xdr:row>0</xdr:row>
      <xdr:rowOff>990600</xdr:rowOff>
    </xdr:from>
    <xdr:to>
      <xdr:col>20</xdr:col>
      <xdr:colOff>152400</xdr:colOff>
      <xdr:row>12</xdr:row>
      <xdr:rowOff>87630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213360</xdr:colOff>
      <xdr:row>0</xdr:row>
      <xdr:rowOff>990600</xdr:rowOff>
    </xdr:from>
    <xdr:to>
      <xdr:col>13</xdr:col>
      <xdr:colOff>259080</xdr:colOff>
      <xdr:row>12</xdr:row>
      <xdr:rowOff>87630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"/>
  <sheetViews>
    <sheetView topLeftCell="B9" workbookViewId="0">
      <selection activeCell="C5" sqref="A5:XFD5"/>
    </sheetView>
  </sheetViews>
  <sheetFormatPr defaultRowHeight="13.2" x14ac:dyDescent="0.25"/>
  <cols>
    <col min="2" max="2" width="19" customWidth="1"/>
    <col min="3" max="3" width="11.88671875" customWidth="1"/>
    <col min="4" max="4" width="19.5546875" customWidth="1"/>
    <col min="5" max="5" width="13.44140625" customWidth="1"/>
    <col min="6" max="6" width="15.33203125" customWidth="1"/>
    <col min="7" max="7" width="19.44140625" customWidth="1"/>
    <col min="8" max="8" width="19.33203125" customWidth="1"/>
    <col min="9" max="9" width="13.88671875" customWidth="1"/>
    <col min="10" max="10" width="15.44140625" customWidth="1"/>
  </cols>
  <sheetData>
    <row r="1" spans="2:10" ht="30.75" customHeight="1" x14ac:dyDescent="0.25">
      <c r="B1" s="32" t="s">
        <v>20</v>
      </c>
      <c r="C1" s="32"/>
      <c r="D1" s="32"/>
      <c r="E1" s="32"/>
      <c r="F1" s="32"/>
      <c r="G1" s="32"/>
      <c r="H1" s="32"/>
      <c r="I1" s="32"/>
      <c r="J1" s="32"/>
    </row>
    <row r="2" spans="2:10" ht="11.25" customHeight="1" thickBot="1" x14ac:dyDescent="0.3"/>
    <row r="3" spans="2:10" ht="28.5" customHeight="1" x14ac:dyDescent="0.25">
      <c r="B3" s="49" t="s">
        <v>3</v>
      </c>
      <c r="C3" s="51" t="s">
        <v>12</v>
      </c>
      <c r="D3" s="37" t="s">
        <v>22</v>
      </c>
      <c r="E3" s="38"/>
      <c r="F3" s="38"/>
      <c r="G3" s="39" t="s">
        <v>19</v>
      </c>
      <c r="H3" s="40"/>
      <c r="I3" s="40"/>
      <c r="J3" s="41"/>
    </row>
    <row r="4" spans="2:10" ht="28.5" customHeight="1" thickBot="1" x14ac:dyDescent="0.3">
      <c r="B4" s="50"/>
      <c r="C4" s="52"/>
      <c r="D4" s="12" t="s">
        <v>13</v>
      </c>
      <c r="E4" s="5" t="s">
        <v>15</v>
      </c>
      <c r="F4" s="5" t="s">
        <v>16</v>
      </c>
      <c r="G4" s="12" t="s">
        <v>13</v>
      </c>
      <c r="H4" s="12" t="s">
        <v>14</v>
      </c>
      <c r="I4" s="5" t="s">
        <v>15</v>
      </c>
      <c r="J4" s="6" t="s">
        <v>16</v>
      </c>
    </row>
    <row r="5" spans="2:10" x14ac:dyDescent="0.25">
      <c r="B5" s="35" t="s">
        <v>6</v>
      </c>
      <c r="C5" s="13" t="s">
        <v>0</v>
      </c>
      <c r="D5" s="9">
        <v>0</v>
      </c>
      <c r="E5" s="9">
        <v>0</v>
      </c>
      <c r="F5" s="9">
        <v>0</v>
      </c>
      <c r="G5" s="7">
        <v>36.761615970000001</v>
      </c>
      <c r="H5" s="7">
        <v>0</v>
      </c>
      <c r="I5" s="7">
        <v>0</v>
      </c>
      <c r="J5" s="8">
        <v>154.39878707</v>
      </c>
    </row>
    <row r="6" spans="2:10" x14ac:dyDescent="0.25">
      <c r="B6" s="36"/>
      <c r="C6" s="14" t="s">
        <v>1</v>
      </c>
      <c r="D6" s="10">
        <v>16.623564939999998</v>
      </c>
      <c r="E6" s="10">
        <v>0</v>
      </c>
      <c r="F6" s="10">
        <v>69.898903799999999</v>
      </c>
      <c r="G6" s="1">
        <v>28.531262329999997</v>
      </c>
      <c r="H6" s="1">
        <v>0</v>
      </c>
      <c r="I6" s="1">
        <v>0</v>
      </c>
      <c r="J6" s="2">
        <v>118.97299609000001</v>
      </c>
    </row>
    <row r="7" spans="2:10" x14ac:dyDescent="0.25">
      <c r="B7" s="36"/>
      <c r="C7" s="14" t="s">
        <v>2</v>
      </c>
      <c r="D7" s="10">
        <v>2.1945731800000003</v>
      </c>
      <c r="E7" s="10">
        <v>0</v>
      </c>
      <c r="F7" s="10">
        <v>9.2172073300000008</v>
      </c>
      <c r="G7" s="1">
        <v>43.621885479999996</v>
      </c>
      <c r="H7" s="1">
        <v>0</v>
      </c>
      <c r="I7" s="1">
        <v>0</v>
      </c>
      <c r="J7" s="2">
        <v>183.21191899000002</v>
      </c>
    </row>
    <row r="8" spans="2:10" ht="13.8" thickBot="1" x14ac:dyDescent="0.3">
      <c r="B8" s="44"/>
      <c r="C8" s="15" t="s">
        <v>17</v>
      </c>
      <c r="D8" s="11">
        <f>SUM(D5:D7)</f>
        <v>18.818138119999997</v>
      </c>
      <c r="E8" s="11">
        <f t="shared" ref="E8:J8" si="0">SUM(E5:E7)</f>
        <v>0</v>
      </c>
      <c r="F8" s="11">
        <f t="shared" si="0"/>
        <v>79.116111130000007</v>
      </c>
      <c r="G8" s="3">
        <f t="shared" si="0"/>
        <v>108.91476377999999</v>
      </c>
      <c r="H8" s="3">
        <f t="shared" si="0"/>
        <v>0</v>
      </c>
      <c r="I8" s="3">
        <f t="shared" si="0"/>
        <v>0</v>
      </c>
      <c r="J8" s="4">
        <f t="shared" si="0"/>
        <v>456.58370215000002</v>
      </c>
    </row>
    <row r="9" spans="2:10" x14ac:dyDescent="0.25">
      <c r="B9" s="42" t="s">
        <v>9</v>
      </c>
      <c r="C9" s="13" t="s">
        <v>0</v>
      </c>
      <c r="D9" s="9">
        <v>40875.07</v>
      </c>
      <c r="E9" s="9">
        <v>0</v>
      </c>
      <c r="F9" s="9">
        <v>93691.8</v>
      </c>
      <c r="G9" s="7">
        <v>1.57454983</v>
      </c>
      <c r="H9" s="7">
        <v>0</v>
      </c>
      <c r="I9" s="7">
        <v>0</v>
      </c>
      <c r="J9" s="8">
        <v>0</v>
      </c>
    </row>
    <row r="10" spans="2:10" x14ac:dyDescent="0.25">
      <c r="B10" s="43"/>
      <c r="C10" s="14" t="s">
        <v>1</v>
      </c>
      <c r="D10" s="10">
        <v>35354.92</v>
      </c>
      <c r="E10" s="10">
        <v>0</v>
      </c>
      <c r="F10" s="10">
        <v>83965.46</v>
      </c>
      <c r="G10" s="1">
        <v>43.400164150000002</v>
      </c>
      <c r="H10" s="1">
        <v>0</v>
      </c>
      <c r="I10" s="1">
        <v>0</v>
      </c>
      <c r="J10" s="2">
        <v>0</v>
      </c>
    </row>
    <row r="11" spans="2:10" x14ac:dyDescent="0.25">
      <c r="B11" s="43"/>
      <c r="C11" s="14" t="s">
        <v>2</v>
      </c>
      <c r="D11" s="10">
        <v>22360.76</v>
      </c>
      <c r="E11" s="10">
        <v>0</v>
      </c>
      <c r="F11" s="10">
        <v>53208.36</v>
      </c>
      <c r="G11" s="1">
        <v>291.94552302</v>
      </c>
      <c r="H11" s="1">
        <v>0</v>
      </c>
      <c r="I11" s="1">
        <v>0</v>
      </c>
      <c r="J11" s="2">
        <v>4.5360000000000001E-3</v>
      </c>
    </row>
    <row r="12" spans="2:10" ht="13.8" thickBot="1" x14ac:dyDescent="0.3">
      <c r="B12" s="47"/>
      <c r="C12" s="15" t="s">
        <v>17</v>
      </c>
      <c r="D12" s="11">
        <f>SUM(D9:D11)</f>
        <v>98590.749999999985</v>
      </c>
      <c r="E12" s="11">
        <f t="shared" ref="E12:J12" si="1">SUM(E9:E11)</f>
        <v>0</v>
      </c>
      <c r="F12" s="11">
        <f t="shared" si="1"/>
        <v>230865.62</v>
      </c>
      <c r="G12" s="3">
        <f t="shared" si="1"/>
        <v>336.92023699999999</v>
      </c>
      <c r="H12" s="3">
        <f t="shared" si="1"/>
        <v>0</v>
      </c>
      <c r="I12" s="3">
        <f t="shared" si="1"/>
        <v>0</v>
      </c>
      <c r="J12" s="4">
        <f t="shared" si="1"/>
        <v>4.5360000000000001E-3</v>
      </c>
    </row>
    <row r="13" spans="2:10" x14ac:dyDescent="0.25">
      <c r="B13" s="35" t="s">
        <v>7</v>
      </c>
      <c r="C13" s="13" t="s">
        <v>0</v>
      </c>
      <c r="D13" s="9">
        <v>55.528747729999999</v>
      </c>
      <c r="E13" s="9">
        <v>0</v>
      </c>
      <c r="F13" s="9">
        <v>235.78</v>
      </c>
      <c r="G13" s="7">
        <v>0</v>
      </c>
      <c r="H13" s="7">
        <v>0</v>
      </c>
      <c r="I13" s="7">
        <v>0</v>
      </c>
      <c r="J13" s="8">
        <v>0</v>
      </c>
    </row>
    <row r="14" spans="2:10" x14ac:dyDescent="0.25">
      <c r="B14" s="36"/>
      <c r="C14" s="14" t="s">
        <v>1</v>
      </c>
      <c r="D14" s="10">
        <v>21.472169480000002</v>
      </c>
      <c r="E14" s="10">
        <v>0</v>
      </c>
      <c r="F14" s="10">
        <v>174.31</v>
      </c>
      <c r="G14" s="1">
        <v>0</v>
      </c>
      <c r="H14" s="1">
        <v>0</v>
      </c>
      <c r="I14" s="1">
        <v>0</v>
      </c>
      <c r="J14" s="2">
        <v>0</v>
      </c>
    </row>
    <row r="15" spans="2:10" x14ac:dyDescent="0.25">
      <c r="B15" s="36"/>
      <c r="C15" s="14" t="s">
        <v>2</v>
      </c>
      <c r="D15" s="10">
        <v>4.8684506399999998</v>
      </c>
      <c r="E15" s="10">
        <v>0</v>
      </c>
      <c r="F15" s="10">
        <v>18.84781422</v>
      </c>
      <c r="G15" s="1">
        <v>0</v>
      </c>
      <c r="H15" s="1">
        <v>0</v>
      </c>
      <c r="I15" s="1">
        <v>0</v>
      </c>
      <c r="J15" s="2">
        <v>0</v>
      </c>
    </row>
    <row r="16" spans="2:10" ht="13.8" thickBot="1" x14ac:dyDescent="0.3">
      <c r="B16" s="44"/>
      <c r="C16" s="15" t="s">
        <v>17</v>
      </c>
      <c r="D16" s="11">
        <f>SUM(D13:D15)</f>
        <v>81.869367850000003</v>
      </c>
      <c r="E16" s="11">
        <f t="shared" ref="E16:J16" si="2">SUM(E13:E15)</f>
        <v>0</v>
      </c>
      <c r="F16" s="11">
        <f t="shared" si="2"/>
        <v>428.93781422000001</v>
      </c>
      <c r="G16" s="3">
        <f t="shared" si="2"/>
        <v>0</v>
      </c>
      <c r="H16" s="3">
        <f t="shared" si="2"/>
        <v>0</v>
      </c>
      <c r="I16" s="3">
        <f t="shared" si="2"/>
        <v>0</v>
      </c>
      <c r="J16" s="4">
        <f t="shared" si="2"/>
        <v>0</v>
      </c>
    </row>
    <row r="17" spans="2:10" x14ac:dyDescent="0.25">
      <c r="B17" s="42" t="s">
        <v>10</v>
      </c>
      <c r="C17" s="13" t="s">
        <v>0</v>
      </c>
      <c r="D17" s="9">
        <v>195.42</v>
      </c>
      <c r="E17" s="9">
        <v>0</v>
      </c>
      <c r="F17" s="9">
        <v>315.42</v>
      </c>
      <c r="G17" s="7">
        <v>0</v>
      </c>
      <c r="H17" s="7">
        <v>0</v>
      </c>
      <c r="I17" s="7">
        <v>0</v>
      </c>
      <c r="J17" s="8">
        <v>0</v>
      </c>
    </row>
    <row r="18" spans="2:10" x14ac:dyDescent="0.25">
      <c r="B18" s="43"/>
      <c r="C18" s="14" t="s">
        <v>1</v>
      </c>
      <c r="D18" s="10">
        <v>696.58</v>
      </c>
      <c r="E18" s="10">
        <v>0</v>
      </c>
      <c r="F18" s="10">
        <v>908.92</v>
      </c>
      <c r="G18" s="1">
        <v>0</v>
      </c>
      <c r="H18" s="1">
        <v>0</v>
      </c>
      <c r="I18" s="1">
        <v>0</v>
      </c>
      <c r="J18" s="2">
        <v>0</v>
      </c>
    </row>
    <row r="19" spans="2:10" x14ac:dyDescent="0.25">
      <c r="B19" s="43"/>
      <c r="C19" s="14" t="s">
        <v>2</v>
      </c>
      <c r="D19" s="10">
        <v>172.12</v>
      </c>
      <c r="E19" s="10">
        <v>0</v>
      </c>
      <c r="F19" s="10">
        <v>213.49</v>
      </c>
      <c r="G19" s="1">
        <v>0.66649558999999992</v>
      </c>
      <c r="H19" s="1">
        <v>0</v>
      </c>
      <c r="I19" s="1">
        <v>0</v>
      </c>
      <c r="J19" s="2">
        <v>2.7992814900000003</v>
      </c>
    </row>
    <row r="20" spans="2:10" ht="13.8" thickBot="1" x14ac:dyDescent="0.3">
      <c r="B20" s="47"/>
      <c r="C20" s="15" t="s">
        <v>17</v>
      </c>
      <c r="D20" s="11">
        <f>SUM(D17:D19)</f>
        <v>1064.1199999999999</v>
      </c>
      <c r="E20" s="11">
        <f t="shared" ref="E20:J20" si="3">SUM(E17:E19)</f>
        <v>0</v>
      </c>
      <c r="F20" s="11">
        <f t="shared" si="3"/>
        <v>1437.83</v>
      </c>
      <c r="G20" s="3">
        <f t="shared" si="3"/>
        <v>0.66649558999999992</v>
      </c>
      <c r="H20" s="3">
        <f t="shared" si="3"/>
        <v>0</v>
      </c>
      <c r="I20" s="3">
        <f t="shared" si="3"/>
        <v>0</v>
      </c>
      <c r="J20" s="4">
        <f t="shared" si="3"/>
        <v>2.7992814900000003</v>
      </c>
    </row>
    <row r="21" spans="2:10" x14ac:dyDescent="0.25">
      <c r="B21" s="35" t="s">
        <v>5</v>
      </c>
      <c r="C21" s="13" t="s">
        <v>0</v>
      </c>
      <c r="D21" s="9">
        <v>823.47</v>
      </c>
      <c r="E21" s="9">
        <v>0</v>
      </c>
      <c r="F21" s="9">
        <v>4918.2700000000004</v>
      </c>
      <c r="G21" s="7">
        <v>0</v>
      </c>
      <c r="H21" s="7">
        <v>0</v>
      </c>
      <c r="I21" s="7">
        <v>0</v>
      </c>
      <c r="J21" s="8">
        <v>0</v>
      </c>
    </row>
    <row r="22" spans="2:10" x14ac:dyDescent="0.25">
      <c r="B22" s="36"/>
      <c r="C22" s="14" t="s">
        <v>1</v>
      </c>
      <c r="D22" s="10">
        <v>831.39</v>
      </c>
      <c r="E22" s="10">
        <v>0</v>
      </c>
      <c r="F22" s="10">
        <v>6490.61</v>
      </c>
      <c r="G22" s="1">
        <v>6.1550787400000004</v>
      </c>
      <c r="H22" s="1">
        <v>0</v>
      </c>
      <c r="I22" s="1">
        <v>0</v>
      </c>
      <c r="J22" s="2">
        <v>0</v>
      </c>
    </row>
    <row r="23" spans="2:10" x14ac:dyDescent="0.25">
      <c r="B23" s="36"/>
      <c r="C23" s="14" t="s">
        <v>2</v>
      </c>
      <c r="D23" s="10">
        <v>434.01</v>
      </c>
      <c r="E23" s="10">
        <v>0</v>
      </c>
      <c r="F23" s="10">
        <v>3683.59</v>
      </c>
      <c r="G23" s="1">
        <v>0</v>
      </c>
      <c r="H23" s="1">
        <v>0</v>
      </c>
      <c r="I23" s="1">
        <v>0</v>
      </c>
      <c r="J23" s="2">
        <v>0</v>
      </c>
    </row>
    <row r="24" spans="2:10" ht="13.8" thickBot="1" x14ac:dyDescent="0.3">
      <c r="B24" s="44"/>
      <c r="C24" s="15" t="s">
        <v>17</v>
      </c>
      <c r="D24" s="11">
        <f>SUM(D21:D23)</f>
        <v>2088.87</v>
      </c>
      <c r="E24" s="11">
        <f t="shared" ref="E24:J24" si="4">SUM(E21:E23)</f>
        <v>0</v>
      </c>
      <c r="F24" s="11">
        <f t="shared" si="4"/>
        <v>15092.470000000001</v>
      </c>
      <c r="G24" s="3">
        <f t="shared" si="4"/>
        <v>6.1550787400000004</v>
      </c>
      <c r="H24" s="3">
        <f t="shared" si="4"/>
        <v>0</v>
      </c>
      <c r="I24" s="3">
        <f t="shared" si="4"/>
        <v>0</v>
      </c>
      <c r="J24" s="4">
        <f t="shared" si="4"/>
        <v>0</v>
      </c>
    </row>
    <row r="25" spans="2:10" x14ac:dyDescent="0.25">
      <c r="B25" s="48" t="s">
        <v>8</v>
      </c>
      <c r="C25" s="13" t="s">
        <v>0</v>
      </c>
      <c r="D25" s="9">
        <v>3.2152408599999998</v>
      </c>
      <c r="E25" s="9">
        <v>0</v>
      </c>
      <c r="F25" s="9">
        <v>28.76</v>
      </c>
      <c r="G25" s="7">
        <v>0</v>
      </c>
      <c r="H25" s="7">
        <v>0</v>
      </c>
      <c r="I25" s="7">
        <v>0</v>
      </c>
      <c r="J25" s="8">
        <v>0</v>
      </c>
    </row>
    <row r="26" spans="2:10" x14ac:dyDescent="0.25">
      <c r="B26" s="36"/>
      <c r="C26" s="14" t="s">
        <v>1</v>
      </c>
      <c r="D26" s="10">
        <v>3.81</v>
      </c>
      <c r="E26" s="10">
        <v>0</v>
      </c>
      <c r="F26" s="10">
        <v>47.5</v>
      </c>
      <c r="G26" s="1">
        <v>0</v>
      </c>
      <c r="H26" s="1">
        <v>0</v>
      </c>
      <c r="I26" s="1">
        <v>0</v>
      </c>
      <c r="J26" s="2">
        <v>0</v>
      </c>
    </row>
    <row r="27" spans="2:10" x14ac:dyDescent="0.25">
      <c r="B27" s="36"/>
      <c r="C27" s="14" t="s">
        <v>2</v>
      </c>
      <c r="D27" s="10">
        <v>2.3353633399999998</v>
      </c>
      <c r="E27" s="10">
        <v>0</v>
      </c>
      <c r="F27" s="10">
        <v>6.8533277199999993</v>
      </c>
      <c r="G27" s="1">
        <v>0</v>
      </c>
      <c r="H27" s="1">
        <v>0</v>
      </c>
      <c r="I27" s="1">
        <v>0</v>
      </c>
      <c r="J27" s="2">
        <v>0</v>
      </c>
    </row>
    <row r="28" spans="2:10" ht="13.8" thickBot="1" x14ac:dyDescent="0.3">
      <c r="B28" s="44"/>
      <c r="C28" s="15" t="s">
        <v>17</v>
      </c>
      <c r="D28" s="11">
        <f>SUM(D25:D27)</f>
        <v>9.3606042000000009</v>
      </c>
      <c r="E28" s="11">
        <f t="shared" ref="E28:J28" si="5">SUM(E25:E27)</f>
        <v>0</v>
      </c>
      <c r="F28" s="11">
        <f t="shared" si="5"/>
        <v>83.113327720000001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4">
        <f t="shared" si="5"/>
        <v>0</v>
      </c>
    </row>
    <row r="29" spans="2:10" x14ac:dyDescent="0.25">
      <c r="B29" s="35" t="s">
        <v>4</v>
      </c>
      <c r="C29" s="13" t="s">
        <v>0</v>
      </c>
      <c r="D29" s="9">
        <v>6.69</v>
      </c>
      <c r="E29" s="9">
        <v>0.33</v>
      </c>
      <c r="F29" s="9">
        <v>47.18</v>
      </c>
      <c r="G29" s="7">
        <v>241.33218582999999</v>
      </c>
      <c r="H29" s="7">
        <v>87.514014670000009</v>
      </c>
      <c r="I29" s="7">
        <v>0</v>
      </c>
      <c r="J29" s="8">
        <v>1013.59518051</v>
      </c>
    </row>
    <row r="30" spans="2:10" x14ac:dyDescent="0.25">
      <c r="B30" s="36"/>
      <c r="C30" s="14" t="s">
        <v>1</v>
      </c>
      <c r="D30" s="10">
        <v>73.150000000000006</v>
      </c>
      <c r="E30" s="10">
        <v>0.22</v>
      </c>
      <c r="F30" s="10">
        <v>223.92</v>
      </c>
      <c r="G30" s="1">
        <v>204.1724758</v>
      </c>
      <c r="H30" s="1">
        <v>66.287320179999995</v>
      </c>
      <c r="I30" s="1">
        <v>0</v>
      </c>
      <c r="J30" s="2">
        <v>97.923476059999999</v>
      </c>
    </row>
    <row r="31" spans="2:10" x14ac:dyDescent="0.25">
      <c r="B31" s="36"/>
      <c r="C31" s="14" t="s">
        <v>2</v>
      </c>
      <c r="D31" s="10">
        <v>17.829999999999998</v>
      </c>
      <c r="E31" s="10">
        <v>0</v>
      </c>
      <c r="F31" s="10">
        <v>52.67</v>
      </c>
      <c r="G31" s="1">
        <v>13.16768648</v>
      </c>
      <c r="H31" s="1">
        <v>46.134003800000002</v>
      </c>
      <c r="I31" s="1">
        <v>0</v>
      </c>
      <c r="J31" s="2">
        <v>55.172326670000004</v>
      </c>
    </row>
    <row r="32" spans="2:10" ht="13.8" thickBot="1" x14ac:dyDescent="0.3">
      <c r="B32" s="44"/>
      <c r="C32" s="15" t="s">
        <v>17</v>
      </c>
      <c r="D32" s="11">
        <f>SUM(D29:D31)</f>
        <v>97.67</v>
      </c>
      <c r="E32" s="11">
        <f t="shared" ref="E32:J32" si="6">SUM(E29:E31)</f>
        <v>0.55000000000000004</v>
      </c>
      <c r="F32" s="11">
        <f t="shared" si="6"/>
        <v>323.77</v>
      </c>
      <c r="G32" s="3">
        <f t="shared" si="6"/>
        <v>458.67234810999997</v>
      </c>
      <c r="H32" s="3">
        <f t="shared" si="6"/>
        <v>199.93533865000001</v>
      </c>
      <c r="I32" s="3">
        <f t="shared" si="6"/>
        <v>0</v>
      </c>
      <c r="J32" s="4">
        <f t="shared" si="6"/>
        <v>1166.6909832400002</v>
      </c>
    </row>
    <row r="33" spans="2:10" x14ac:dyDescent="0.25">
      <c r="B33" s="35" t="s">
        <v>21</v>
      </c>
      <c r="C33" s="13" t="s">
        <v>0</v>
      </c>
      <c r="D33" s="9">
        <v>5290.7</v>
      </c>
      <c r="E33" s="9">
        <v>0</v>
      </c>
      <c r="F33" s="9">
        <v>26236.9</v>
      </c>
      <c r="G33" s="7">
        <v>153.91832653999998</v>
      </c>
      <c r="H33" s="7">
        <v>16.412811529999999</v>
      </c>
      <c r="I33" s="7">
        <v>0</v>
      </c>
      <c r="J33" s="8">
        <v>644.71668725999996</v>
      </c>
    </row>
    <row r="34" spans="2:10" x14ac:dyDescent="0.25">
      <c r="B34" s="36"/>
      <c r="C34" s="14" t="s">
        <v>1</v>
      </c>
      <c r="D34" s="10">
        <v>3501.31</v>
      </c>
      <c r="E34" s="10">
        <v>0</v>
      </c>
      <c r="F34" s="10">
        <v>16556.87</v>
      </c>
      <c r="G34" s="1">
        <v>373.86853923000001</v>
      </c>
      <c r="H34" s="1">
        <v>8.082942469999999</v>
      </c>
      <c r="I34" s="1">
        <v>0</v>
      </c>
      <c r="J34" s="2">
        <v>1566.71781732</v>
      </c>
    </row>
    <row r="35" spans="2:10" x14ac:dyDescent="0.25">
      <c r="B35" s="36"/>
      <c r="C35" s="14" t="s">
        <v>2</v>
      </c>
      <c r="D35" s="10">
        <v>890.99</v>
      </c>
      <c r="E35" s="10">
        <v>0</v>
      </c>
      <c r="F35" s="10">
        <v>5871.5</v>
      </c>
      <c r="G35" s="1">
        <v>17.86353261</v>
      </c>
      <c r="H35" s="1">
        <v>0</v>
      </c>
      <c r="I35" s="1">
        <v>0</v>
      </c>
      <c r="J35" s="2">
        <v>75.026836979999999</v>
      </c>
    </row>
    <row r="36" spans="2:10" ht="13.8" thickBot="1" x14ac:dyDescent="0.3">
      <c r="B36" s="44"/>
      <c r="C36" s="15" t="s">
        <v>17</v>
      </c>
      <c r="D36" s="11">
        <f>SUM(D33:D35)</f>
        <v>9683</v>
      </c>
      <c r="E36" s="11">
        <f t="shared" ref="E36:J36" si="7">SUM(E33:E35)</f>
        <v>0</v>
      </c>
      <c r="F36" s="11">
        <f t="shared" si="7"/>
        <v>48665.270000000004</v>
      </c>
      <c r="G36" s="3">
        <f t="shared" si="7"/>
        <v>545.65039837999996</v>
      </c>
      <c r="H36" s="3">
        <f t="shared" si="7"/>
        <v>24.495753999999998</v>
      </c>
      <c r="I36" s="3">
        <f t="shared" si="7"/>
        <v>0</v>
      </c>
      <c r="J36" s="4">
        <f t="shared" si="7"/>
        <v>2286.4613415600002</v>
      </c>
    </row>
    <row r="37" spans="2:10" ht="16.5" customHeight="1" thickBot="1" x14ac:dyDescent="0.3">
      <c r="B37" s="45" t="s">
        <v>11</v>
      </c>
      <c r="C37" s="46"/>
      <c r="D37" s="16">
        <f>SUM(D36,D32,D28,D24,D20,D16,D12,D8)</f>
        <v>111634.45811016999</v>
      </c>
      <c r="E37" s="16">
        <f t="shared" ref="E37:J37" si="8">SUM(E36,E32,E28,E24,E20,E16,E12,E8)</f>
        <v>0.55000000000000004</v>
      </c>
      <c r="F37" s="16">
        <f t="shared" si="8"/>
        <v>296976.12725307001</v>
      </c>
      <c r="G37" s="16">
        <f t="shared" si="8"/>
        <v>1456.9793215999998</v>
      </c>
      <c r="H37" s="16">
        <f t="shared" si="8"/>
        <v>224.43109265000001</v>
      </c>
      <c r="I37" s="16">
        <f t="shared" si="8"/>
        <v>0</v>
      </c>
      <c r="J37" s="17">
        <f t="shared" si="8"/>
        <v>3912.5398444400003</v>
      </c>
    </row>
  </sheetData>
  <mergeCells count="14">
    <mergeCell ref="B1:J1"/>
    <mergeCell ref="B3:B4"/>
    <mergeCell ref="C3:C4"/>
    <mergeCell ref="D3:F3"/>
    <mergeCell ref="G3:J3"/>
    <mergeCell ref="B5:B8"/>
    <mergeCell ref="B33:B36"/>
    <mergeCell ref="B37:C37"/>
    <mergeCell ref="B9:B12"/>
    <mergeCell ref="B13:B16"/>
    <mergeCell ref="B17:B20"/>
    <mergeCell ref="B21:B24"/>
    <mergeCell ref="B25:B28"/>
    <mergeCell ref="B29:B32"/>
  </mergeCells>
  <pageMargins left="0.25" right="0.25" top="0.75" bottom="0.75" header="0.3" footer="0.3"/>
  <pageSetup paperSize="256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6"/>
  <sheetViews>
    <sheetView tabSelected="1" workbookViewId="0">
      <selection activeCell="C16" sqref="C16"/>
    </sheetView>
  </sheetViews>
  <sheetFormatPr defaultRowHeight="13.2" x14ac:dyDescent="0.25"/>
  <cols>
    <col min="1" max="1" width="3.109375" customWidth="1"/>
    <col min="2" max="2" width="26.21875" customWidth="1"/>
    <col min="3" max="5" width="23.109375" customWidth="1"/>
  </cols>
  <sheetData>
    <row r="1" spans="2:5" ht="93.6" customHeight="1" x14ac:dyDescent="0.25">
      <c r="B1" s="32" t="s">
        <v>20</v>
      </c>
      <c r="C1" s="33"/>
      <c r="D1" s="33"/>
      <c r="E1" s="33"/>
    </row>
    <row r="2" spans="2:5" ht="11.25" customHeight="1" x14ac:dyDescent="0.25"/>
    <row r="3" spans="2:5" ht="28.5" customHeight="1" x14ac:dyDescent="0.25">
      <c r="B3" s="34"/>
      <c r="C3" s="31" t="s">
        <v>18</v>
      </c>
      <c r="D3" s="31" t="s">
        <v>19</v>
      </c>
      <c r="E3" s="31" t="s">
        <v>23</v>
      </c>
    </row>
    <row r="4" spans="2:5" ht="78.599999999999994" customHeight="1" x14ac:dyDescent="0.25">
      <c r="B4" s="34"/>
      <c r="C4" s="31"/>
      <c r="D4" s="31"/>
      <c r="E4" s="31"/>
    </row>
    <row r="5" spans="2:5" x14ac:dyDescent="0.25">
      <c r="B5" s="20" t="s">
        <v>26</v>
      </c>
      <c r="C5" s="1">
        <v>97.934249250000008</v>
      </c>
      <c r="D5" s="1">
        <v>565.49846593000007</v>
      </c>
      <c r="E5" s="1">
        <f>C5+D5</f>
        <v>663.43271518000006</v>
      </c>
    </row>
    <row r="6" spans="2:5" x14ac:dyDescent="0.25">
      <c r="B6" s="20" t="s">
        <v>24</v>
      </c>
      <c r="C6" s="1">
        <v>329456.37</v>
      </c>
      <c r="D6" s="1">
        <v>336.92477299999996</v>
      </c>
      <c r="E6" s="1">
        <f t="shared" ref="E6:E12" si="0">C6+D6</f>
        <v>329793.294773</v>
      </c>
    </row>
    <row r="7" spans="2:5" x14ac:dyDescent="0.25">
      <c r="B7" s="20" t="s">
        <v>27</v>
      </c>
      <c r="C7" s="1">
        <v>603.28111398999999</v>
      </c>
      <c r="D7" s="1">
        <v>0</v>
      </c>
      <c r="E7" s="1">
        <f>(C7+D7)+92.47393192</f>
        <v>695.75504591000004</v>
      </c>
    </row>
    <row r="8" spans="2:5" x14ac:dyDescent="0.25">
      <c r="B8" s="20" t="s">
        <v>25</v>
      </c>
      <c r="C8" s="1">
        <v>2501.9499999999998</v>
      </c>
      <c r="D8" s="1">
        <v>3.4657770800000001</v>
      </c>
      <c r="E8" s="1">
        <f t="shared" si="0"/>
        <v>2505.4157770799998</v>
      </c>
    </row>
    <row r="9" spans="2:5" ht="13.2" customHeight="1" x14ac:dyDescent="0.25">
      <c r="B9" s="18" t="s">
        <v>5</v>
      </c>
      <c r="C9" s="1">
        <v>17181.34</v>
      </c>
      <c r="D9" s="1">
        <v>6.1550787400000004</v>
      </c>
      <c r="E9" s="1">
        <f t="shared" si="0"/>
        <v>17187.495078740001</v>
      </c>
    </row>
    <row r="10" spans="2:5" x14ac:dyDescent="0.25">
      <c r="B10" s="18" t="s">
        <v>4</v>
      </c>
      <c r="C10" s="1">
        <v>421.99</v>
      </c>
      <c r="D10" s="1">
        <v>1825.2986700000001</v>
      </c>
      <c r="E10" s="1">
        <f t="shared" si="0"/>
        <v>2247.2886699999999</v>
      </c>
    </row>
    <row r="11" spans="2:5" x14ac:dyDescent="0.25">
      <c r="B11" s="18" t="s">
        <v>21</v>
      </c>
      <c r="C11" s="1">
        <v>58348.270000000004</v>
      </c>
      <c r="D11" s="1">
        <v>2856.60749394</v>
      </c>
      <c r="E11" s="1">
        <f t="shared" si="0"/>
        <v>61204.877493940003</v>
      </c>
    </row>
    <row r="12" spans="2:5" x14ac:dyDescent="0.25">
      <c r="B12" s="19" t="s">
        <v>11</v>
      </c>
      <c r="C12" s="1">
        <v>408611.13536324003</v>
      </c>
      <c r="D12" s="1">
        <v>5593.9502586899998</v>
      </c>
      <c r="E12" s="1">
        <f t="shared" si="0"/>
        <v>414205.08562193002</v>
      </c>
    </row>
    <row r="16" spans="2:5" ht="13.2" customHeight="1" x14ac:dyDescent="0.25"/>
    <row r="36" ht="16.5" customHeight="1" x14ac:dyDescent="0.25"/>
  </sheetData>
  <mergeCells count="5">
    <mergeCell ref="E3:E4"/>
    <mergeCell ref="B1:E1"/>
    <mergeCell ref="D3:D4"/>
    <mergeCell ref="B3:B4"/>
    <mergeCell ref="C3:C4"/>
  </mergeCells>
  <pageMargins left="0.25" right="0.25" top="0.75" bottom="0.75" header="0.3" footer="0.3"/>
  <pageSetup paperSize="256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topLeftCell="B2" workbookViewId="0">
      <selection activeCell="E60" sqref="E60"/>
    </sheetView>
  </sheetViews>
  <sheetFormatPr defaultRowHeight="13.2" x14ac:dyDescent="0.25"/>
  <cols>
    <col min="2" max="2" width="13.6640625" customWidth="1"/>
    <col min="3" max="3" width="11.88671875" customWidth="1"/>
    <col min="4" max="4" width="10.109375" bestFit="1" customWidth="1"/>
    <col min="5" max="5" width="10.88671875" bestFit="1" customWidth="1"/>
    <col min="6" max="6" width="10.21875" bestFit="1" customWidth="1"/>
    <col min="7" max="7" width="10.33203125" bestFit="1" customWidth="1"/>
    <col min="8" max="8" width="6.5546875" bestFit="1" customWidth="1"/>
    <col min="9" max="9" width="8.88671875" bestFit="1" customWidth="1"/>
    <col min="10" max="10" width="10.88671875" bestFit="1" customWidth="1"/>
  </cols>
  <sheetData>
    <row r="1" spans="2:10" ht="30.75" customHeight="1" x14ac:dyDescent="0.25">
      <c r="B1" s="32" t="s">
        <v>20</v>
      </c>
      <c r="C1" s="32"/>
      <c r="D1" s="32"/>
      <c r="E1" s="32"/>
      <c r="F1" s="32"/>
      <c r="G1" s="32"/>
      <c r="H1" s="32"/>
      <c r="I1" s="32"/>
      <c r="J1" s="32"/>
    </row>
    <row r="2" spans="2:10" ht="11.25" customHeight="1" thickBot="1" x14ac:dyDescent="0.3">
      <c r="C2" s="25"/>
      <c r="D2" s="25"/>
      <c r="E2" s="25"/>
      <c r="F2" s="25"/>
      <c r="G2" s="25"/>
      <c r="H2" s="25"/>
      <c r="I2" s="26"/>
      <c r="J2" s="26" t="s">
        <v>28</v>
      </c>
    </row>
    <row r="3" spans="2:10" x14ac:dyDescent="0.25">
      <c r="B3" s="53" t="s">
        <v>12</v>
      </c>
      <c r="C3" s="55" t="s">
        <v>22</v>
      </c>
      <c r="D3" s="55"/>
      <c r="E3" s="55"/>
      <c r="F3" s="56" t="s">
        <v>19</v>
      </c>
      <c r="G3" s="56"/>
      <c r="H3" s="56"/>
      <c r="I3" s="56"/>
      <c r="J3" s="57" t="s">
        <v>23</v>
      </c>
    </row>
    <row r="4" spans="2:10" ht="39.6" x14ac:dyDescent="0.25">
      <c r="B4" s="54"/>
      <c r="C4" s="27" t="s">
        <v>13</v>
      </c>
      <c r="D4" s="28" t="s">
        <v>15</v>
      </c>
      <c r="E4" s="28" t="s">
        <v>16</v>
      </c>
      <c r="F4" s="27" t="s">
        <v>13</v>
      </c>
      <c r="G4" s="27" t="s">
        <v>14</v>
      </c>
      <c r="H4" s="28" t="s">
        <v>15</v>
      </c>
      <c r="I4" s="28" t="s">
        <v>16</v>
      </c>
      <c r="J4" s="58"/>
    </row>
    <row r="5" spans="2:10" x14ac:dyDescent="0.25">
      <c r="B5" s="29" t="s">
        <v>0</v>
      </c>
      <c r="C5" s="59">
        <f>D8+D12+D16+D20+D24+D28+D32+D36</f>
        <v>47250.093988590001</v>
      </c>
      <c r="D5" s="63">
        <f t="shared" ref="D5:I5" si="0">E8+E12+E16+E20+E24+E28+E32+E36</f>
        <v>0.33</v>
      </c>
      <c r="E5" s="59">
        <f t="shared" si="0"/>
        <v>125474.10999999999</v>
      </c>
      <c r="F5" s="59">
        <f t="shared" si="0"/>
        <v>433.58667816999991</v>
      </c>
      <c r="G5" s="59">
        <f t="shared" si="0"/>
        <v>103.92682620000001</v>
      </c>
      <c r="H5" s="63">
        <f t="shared" si="0"/>
        <v>0</v>
      </c>
      <c r="I5" s="59">
        <f t="shared" si="0"/>
        <v>1812.7106548399997</v>
      </c>
      <c r="J5" s="61">
        <f>SUM(C5:I5)</f>
        <v>175074.75814779999</v>
      </c>
    </row>
    <row r="6" spans="2:10" x14ac:dyDescent="0.25">
      <c r="B6" s="29" t="s">
        <v>1</v>
      </c>
      <c r="C6" s="59">
        <f t="shared" ref="C6:I7" si="1">D9+D13+D17+D21+D25+D29+D33+D37</f>
        <v>40499.255734419996</v>
      </c>
      <c r="D6" s="63">
        <f t="shared" si="1"/>
        <v>0.22</v>
      </c>
      <c r="E6" s="59">
        <f t="shared" si="1"/>
        <v>108437.4889038</v>
      </c>
      <c r="F6" s="59">
        <f t="shared" si="1"/>
        <v>656.12752024999998</v>
      </c>
      <c r="G6" s="59">
        <f t="shared" si="1"/>
        <v>74.370262650000001</v>
      </c>
      <c r="H6" s="63">
        <f t="shared" si="1"/>
        <v>0</v>
      </c>
      <c r="I6" s="59">
        <f t="shared" si="1"/>
        <v>1783.6142894700001</v>
      </c>
      <c r="J6" s="61">
        <f t="shared" ref="J6:J7" si="2">SUM(C6:I6)</f>
        <v>151451.07671058999</v>
      </c>
    </row>
    <row r="7" spans="2:10" ht="13.8" thickBot="1" x14ac:dyDescent="0.3">
      <c r="B7" s="30" t="s">
        <v>29</v>
      </c>
      <c r="C7" s="60">
        <f t="shared" si="1"/>
        <v>23885.108387159999</v>
      </c>
      <c r="D7" s="64">
        <f t="shared" si="1"/>
        <v>0</v>
      </c>
      <c r="E7" s="60">
        <f t="shared" si="1"/>
        <v>63064.528349269989</v>
      </c>
      <c r="F7" s="60">
        <f t="shared" si="1"/>
        <v>367.26512317999999</v>
      </c>
      <c r="G7" s="60">
        <f t="shared" si="1"/>
        <v>46.134003800000002</v>
      </c>
      <c r="H7" s="64">
        <f t="shared" si="1"/>
        <v>0</v>
      </c>
      <c r="I7" s="60">
        <f t="shared" si="1"/>
        <v>316.21490012999999</v>
      </c>
      <c r="J7" s="62">
        <f t="shared" si="2"/>
        <v>87679.250763539996</v>
      </c>
    </row>
    <row r="8" spans="2:10" hidden="1" x14ac:dyDescent="0.25">
      <c r="B8" s="36" t="s">
        <v>6</v>
      </c>
      <c r="C8" s="21" t="s">
        <v>0</v>
      </c>
      <c r="D8" s="22">
        <v>0</v>
      </c>
      <c r="E8" s="22">
        <v>0</v>
      </c>
      <c r="F8" s="22">
        <v>0</v>
      </c>
      <c r="G8" s="23">
        <v>36.761615970000001</v>
      </c>
      <c r="H8" s="23">
        <v>0</v>
      </c>
      <c r="I8" s="23">
        <v>0</v>
      </c>
      <c r="J8" s="24">
        <v>154.39878707</v>
      </c>
    </row>
    <row r="9" spans="2:10" hidden="1" x14ac:dyDescent="0.25">
      <c r="B9" s="36"/>
      <c r="C9" s="14" t="s">
        <v>1</v>
      </c>
      <c r="D9" s="10">
        <v>16.623564939999998</v>
      </c>
      <c r="E9" s="10">
        <v>0</v>
      </c>
      <c r="F9" s="10">
        <v>69.898903799999999</v>
      </c>
      <c r="G9" s="1">
        <v>28.531262329999997</v>
      </c>
      <c r="H9" s="1">
        <v>0</v>
      </c>
      <c r="I9" s="1">
        <v>0</v>
      </c>
      <c r="J9" s="2">
        <v>118.97299609000001</v>
      </c>
    </row>
    <row r="10" spans="2:10" hidden="1" x14ac:dyDescent="0.25">
      <c r="B10" s="36"/>
      <c r="C10" s="14" t="s">
        <v>2</v>
      </c>
      <c r="D10" s="10">
        <v>2.1945731800000003</v>
      </c>
      <c r="E10" s="10">
        <v>0</v>
      </c>
      <c r="F10" s="10">
        <v>9.2172073300000008</v>
      </c>
      <c r="G10" s="1">
        <v>43.621885479999996</v>
      </c>
      <c r="H10" s="1">
        <v>0</v>
      </c>
      <c r="I10" s="1">
        <v>0</v>
      </c>
      <c r="J10" s="2">
        <v>183.21191899000002</v>
      </c>
    </row>
    <row r="11" spans="2:10" ht="13.8" hidden="1" thickBot="1" x14ac:dyDescent="0.3">
      <c r="B11" s="44"/>
      <c r="C11" s="15" t="s">
        <v>17</v>
      </c>
      <c r="D11" s="11">
        <f>SUM(D8:D10)</f>
        <v>18.818138119999997</v>
      </c>
      <c r="E11" s="11">
        <f t="shared" ref="E11:J11" si="3">SUM(E8:E10)</f>
        <v>0</v>
      </c>
      <c r="F11" s="11">
        <f t="shared" si="3"/>
        <v>79.116111130000007</v>
      </c>
      <c r="G11" s="3">
        <f t="shared" si="3"/>
        <v>108.91476377999999</v>
      </c>
      <c r="H11" s="3">
        <f t="shared" si="3"/>
        <v>0</v>
      </c>
      <c r="I11" s="3">
        <f t="shared" si="3"/>
        <v>0</v>
      </c>
      <c r="J11" s="4">
        <f t="shared" si="3"/>
        <v>456.58370215000002</v>
      </c>
    </row>
    <row r="12" spans="2:10" hidden="1" x14ac:dyDescent="0.25">
      <c r="B12" s="42" t="s">
        <v>9</v>
      </c>
      <c r="C12" s="13" t="s">
        <v>0</v>
      </c>
      <c r="D12" s="9">
        <v>40875.07</v>
      </c>
      <c r="E12" s="9">
        <v>0</v>
      </c>
      <c r="F12" s="9">
        <v>93691.8</v>
      </c>
      <c r="G12" s="7">
        <v>1.57454983</v>
      </c>
      <c r="H12" s="7">
        <v>0</v>
      </c>
      <c r="I12" s="7">
        <v>0</v>
      </c>
      <c r="J12" s="8">
        <v>0</v>
      </c>
    </row>
    <row r="13" spans="2:10" hidden="1" x14ac:dyDescent="0.25">
      <c r="B13" s="43"/>
      <c r="C13" s="14" t="s">
        <v>1</v>
      </c>
      <c r="D13" s="10">
        <v>35354.92</v>
      </c>
      <c r="E13" s="10">
        <v>0</v>
      </c>
      <c r="F13" s="10">
        <v>83965.46</v>
      </c>
      <c r="G13" s="1">
        <v>43.400164150000002</v>
      </c>
      <c r="H13" s="1">
        <v>0</v>
      </c>
      <c r="I13" s="1">
        <v>0</v>
      </c>
      <c r="J13" s="2">
        <v>0</v>
      </c>
    </row>
    <row r="14" spans="2:10" hidden="1" x14ac:dyDescent="0.25">
      <c r="B14" s="43"/>
      <c r="C14" s="14" t="s">
        <v>2</v>
      </c>
      <c r="D14" s="10">
        <v>22360.76</v>
      </c>
      <c r="E14" s="10">
        <v>0</v>
      </c>
      <c r="F14" s="10">
        <v>53208.36</v>
      </c>
      <c r="G14" s="1">
        <v>291.94552302</v>
      </c>
      <c r="H14" s="1">
        <v>0</v>
      </c>
      <c r="I14" s="1">
        <v>0</v>
      </c>
      <c r="J14" s="2">
        <v>4.5360000000000001E-3</v>
      </c>
    </row>
    <row r="15" spans="2:10" ht="13.8" hidden="1" thickBot="1" x14ac:dyDescent="0.3">
      <c r="B15" s="47"/>
      <c r="C15" s="15" t="s">
        <v>17</v>
      </c>
      <c r="D15" s="11">
        <f>SUM(D12:D14)</f>
        <v>98590.749999999985</v>
      </c>
      <c r="E15" s="11">
        <f t="shared" ref="E15:J15" si="4">SUM(E12:E14)</f>
        <v>0</v>
      </c>
      <c r="F15" s="11">
        <f t="shared" si="4"/>
        <v>230865.62</v>
      </c>
      <c r="G15" s="3">
        <f t="shared" si="4"/>
        <v>336.92023699999999</v>
      </c>
      <c r="H15" s="3">
        <f t="shared" si="4"/>
        <v>0</v>
      </c>
      <c r="I15" s="3">
        <f t="shared" si="4"/>
        <v>0</v>
      </c>
      <c r="J15" s="4">
        <f t="shared" si="4"/>
        <v>4.5360000000000001E-3</v>
      </c>
    </row>
    <row r="16" spans="2:10" hidden="1" x14ac:dyDescent="0.25">
      <c r="B16" s="35" t="s">
        <v>7</v>
      </c>
      <c r="C16" s="13" t="s">
        <v>0</v>
      </c>
      <c r="D16" s="9">
        <v>55.528747729999999</v>
      </c>
      <c r="E16" s="9">
        <v>0</v>
      </c>
      <c r="F16" s="9">
        <v>235.78</v>
      </c>
      <c r="G16" s="7">
        <v>0</v>
      </c>
      <c r="H16" s="7">
        <v>0</v>
      </c>
      <c r="I16" s="7">
        <v>0</v>
      </c>
      <c r="J16" s="8">
        <v>0</v>
      </c>
    </row>
    <row r="17" spans="2:10" hidden="1" x14ac:dyDescent="0.25">
      <c r="B17" s="36"/>
      <c r="C17" s="14" t="s">
        <v>1</v>
      </c>
      <c r="D17" s="10">
        <v>21.472169480000002</v>
      </c>
      <c r="E17" s="10">
        <v>0</v>
      </c>
      <c r="F17" s="10">
        <v>174.31</v>
      </c>
      <c r="G17" s="1">
        <v>0</v>
      </c>
      <c r="H17" s="1">
        <v>0</v>
      </c>
      <c r="I17" s="1">
        <v>0</v>
      </c>
      <c r="J17" s="2">
        <v>0</v>
      </c>
    </row>
    <row r="18" spans="2:10" hidden="1" x14ac:dyDescent="0.25">
      <c r="B18" s="36"/>
      <c r="C18" s="14" t="s">
        <v>2</v>
      </c>
      <c r="D18" s="10">
        <v>4.8684506399999998</v>
      </c>
      <c r="E18" s="10">
        <v>0</v>
      </c>
      <c r="F18" s="10">
        <v>18.84781422</v>
      </c>
      <c r="G18" s="1">
        <v>0</v>
      </c>
      <c r="H18" s="1">
        <v>0</v>
      </c>
      <c r="I18" s="1">
        <v>0</v>
      </c>
      <c r="J18" s="2">
        <v>0</v>
      </c>
    </row>
    <row r="19" spans="2:10" ht="13.8" hidden="1" thickBot="1" x14ac:dyDescent="0.3">
      <c r="B19" s="44"/>
      <c r="C19" s="15" t="s">
        <v>17</v>
      </c>
      <c r="D19" s="11">
        <f>SUM(D16:D18)</f>
        <v>81.869367850000003</v>
      </c>
      <c r="E19" s="11">
        <f t="shared" ref="E19:J19" si="5">SUM(E16:E18)</f>
        <v>0</v>
      </c>
      <c r="F19" s="11">
        <f t="shared" si="5"/>
        <v>428.93781422000001</v>
      </c>
      <c r="G19" s="3">
        <f t="shared" si="5"/>
        <v>0</v>
      </c>
      <c r="H19" s="3">
        <f t="shared" si="5"/>
        <v>0</v>
      </c>
      <c r="I19" s="3">
        <f t="shared" si="5"/>
        <v>0</v>
      </c>
      <c r="J19" s="4">
        <f t="shared" si="5"/>
        <v>0</v>
      </c>
    </row>
    <row r="20" spans="2:10" hidden="1" x14ac:dyDescent="0.25">
      <c r="B20" s="42" t="s">
        <v>10</v>
      </c>
      <c r="C20" s="13" t="s">
        <v>0</v>
      </c>
      <c r="D20" s="9">
        <v>195.42</v>
      </c>
      <c r="E20" s="9">
        <v>0</v>
      </c>
      <c r="F20" s="9">
        <v>315.42</v>
      </c>
      <c r="G20" s="7">
        <v>0</v>
      </c>
      <c r="H20" s="7">
        <v>0</v>
      </c>
      <c r="I20" s="7">
        <v>0</v>
      </c>
      <c r="J20" s="8">
        <v>0</v>
      </c>
    </row>
    <row r="21" spans="2:10" hidden="1" x14ac:dyDescent="0.25">
      <c r="B21" s="43"/>
      <c r="C21" s="14" t="s">
        <v>1</v>
      </c>
      <c r="D21" s="10">
        <v>696.58</v>
      </c>
      <c r="E21" s="10">
        <v>0</v>
      </c>
      <c r="F21" s="10">
        <v>908.92</v>
      </c>
      <c r="G21" s="1">
        <v>0</v>
      </c>
      <c r="H21" s="1">
        <v>0</v>
      </c>
      <c r="I21" s="1">
        <v>0</v>
      </c>
      <c r="J21" s="2">
        <v>0</v>
      </c>
    </row>
    <row r="22" spans="2:10" hidden="1" x14ac:dyDescent="0.25">
      <c r="B22" s="43"/>
      <c r="C22" s="14" t="s">
        <v>2</v>
      </c>
      <c r="D22" s="10">
        <v>172.12</v>
      </c>
      <c r="E22" s="10">
        <v>0</v>
      </c>
      <c r="F22" s="10">
        <v>213.49</v>
      </c>
      <c r="G22" s="1">
        <v>0.66649558999999992</v>
      </c>
      <c r="H22" s="1">
        <v>0</v>
      </c>
      <c r="I22" s="1">
        <v>0</v>
      </c>
      <c r="J22" s="2">
        <v>2.7992814900000003</v>
      </c>
    </row>
    <row r="23" spans="2:10" ht="13.8" hidden="1" thickBot="1" x14ac:dyDescent="0.3">
      <c r="B23" s="47"/>
      <c r="C23" s="15" t="s">
        <v>17</v>
      </c>
      <c r="D23" s="11">
        <f>SUM(D20:D22)</f>
        <v>1064.1199999999999</v>
      </c>
      <c r="E23" s="11">
        <f t="shared" ref="E23:J23" si="6">SUM(E20:E22)</f>
        <v>0</v>
      </c>
      <c r="F23" s="11">
        <f t="shared" si="6"/>
        <v>1437.83</v>
      </c>
      <c r="G23" s="3">
        <f t="shared" si="6"/>
        <v>0.66649558999999992</v>
      </c>
      <c r="H23" s="3">
        <f t="shared" si="6"/>
        <v>0</v>
      </c>
      <c r="I23" s="3">
        <f t="shared" si="6"/>
        <v>0</v>
      </c>
      <c r="J23" s="4">
        <f t="shared" si="6"/>
        <v>2.7992814900000003</v>
      </c>
    </row>
    <row r="24" spans="2:10" hidden="1" x14ac:dyDescent="0.25">
      <c r="B24" s="35" t="s">
        <v>5</v>
      </c>
      <c r="C24" s="13" t="s">
        <v>0</v>
      </c>
      <c r="D24" s="9">
        <v>823.47</v>
      </c>
      <c r="E24" s="9">
        <v>0</v>
      </c>
      <c r="F24" s="9">
        <v>4918.2700000000004</v>
      </c>
      <c r="G24" s="7">
        <v>0</v>
      </c>
      <c r="H24" s="7">
        <v>0</v>
      </c>
      <c r="I24" s="7">
        <v>0</v>
      </c>
      <c r="J24" s="8">
        <v>0</v>
      </c>
    </row>
    <row r="25" spans="2:10" hidden="1" x14ac:dyDescent="0.25">
      <c r="B25" s="36"/>
      <c r="C25" s="14" t="s">
        <v>1</v>
      </c>
      <c r="D25" s="10">
        <v>831.39</v>
      </c>
      <c r="E25" s="10">
        <v>0</v>
      </c>
      <c r="F25" s="10">
        <v>6490.61</v>
      </c>
      <c r="G25" s="1">
        <v>6.1550787400000004</v>
      </c>
      <c r="H25" s="1">
        <v>0</v>
      </c>
      <c r="I25" s="1">
        <v>0</v>
      </c>
      <c r="J25" s="2">
        <v>0</v>
      </c>
    </row>
    <row r="26" spans="2:10" hidden="1" x14ac:dyDescent="0.25">
      <c r="B26" s="36"/>
      <c r="C26" s="14" t="s">
        <v>2</v>
      </c>
      <c r="D26" s="10">
        <v>434.01</v>
      </c>
      <c r="E26" s="10">
        <v>0</v>
      </c>
      <c r="F26" s="10">
        <v>3683.59</v>
      </c>
      <c r="G26" s="1">
        <v>0</v>
      </c>
      <c r="H26" s="1">
        <v>0</v>
      </c>
      <c r="I26" s="1">
        <v>0</v>
      </c>
      <c r="J26" s="2">
        <v>0</v>
      </c>
    </row>
    <row r="27" spans="2:10" ht="13.8" hidden="1" thickBot="1" x14ac:dyDescent="0.3">
      <c r="B27" s="44"/>
      <c r="C27" s="15" t="s">
        <v>17</v>
      </c>
      <c r="D27" s="11">
        <f>SUM(D24:D26)</f>
        <v>2088.87</v>
      </c>
      <c r="E27" s="11">
        <f t="shared" ref="E27:J27" si="7">SUM(E24:E26)</f>
        <v>0</v>
      </c>
      <c r="F27" s="11">
        <f t="shared" si="7"/>
        <v>15092.470000000001</v>
      </c>
      <c r="G27" s="3">
        <f t="shared" si="7"/>
        <v>6.1550787400000004</v>
      </c>
      <c r="H27" s="3">
        <f t="shared" si="7"/>
        <v>0</v>
      </c>
      <c r="I27" s="3">
        <f t="shared" si="7"/>
        <v>0</v>
      </c>
      <c r="J27" s="4">
        <f t="shared" si="7"/>
        <v>0</v>
      </c>
    </row>
    <row r="28" spans="2:10" hidden="1" x14ac:dyDescent="0.25">
      <c r="B28" s="48" t="s">
        <v>8</v>
      </c>
      <c r="C28" s="13" t="s">
        <v>0</v>
      </c>
      <c r="D28" s="9">
        <v>3.2152408599999998</v>
      </c>
      <c r="E28" s="9">
        <v>0</v>
      </c>
      <c r="F28" s="9">
        <v>28.76</v>
      </c>
      <c r="G28" s="7">
        <v>0</v>
      </c>
      <c r="H28" s="7">
        <v>0</v>
      </c>
      <c r="I28" s="7">
        <v>0</v>
      </c>
      <c r="J28" s="8">
        <v>0</v>
      </c>
    </row>
    <row r="29" spans="2:10" hidden="1" x14ac:dyDescent="0.25">
      <c r="B29" s="36"/>
      <c r="C29" s="14" t="s">
        <v>1</v>
      </c>
      <c r="D29" s="10">
        <v>3.81</v>
      </c>
      <c r="E29" s="10">
        <v>0</v>
      </c>
      <c r="F29" s="10">
        <v>47.5</v>
      </c>
      <c r="G29" s="1">
        <v>0</v>
      </c>
      <c r="H29" s="1">
        <v>0</v>
      </c>
      <c r="I29" s="1">
        <v>0</v>
      </c>
      <c r="J29" s="2">
        <v>0</v>
      </c>
    </row>
    <row r="30" spans="2:10" hidden="1" x14ac:dyDescent="0.25">
      <c r="B30" s="36"/>
      <c r="C30" s="14" t="s">
        <v>2</v>
      </c>
      <c r="D30" s="10">
        <v>2.3353633399999998</v>
      </c>
      <c r="E30" s="10">
        <v>0</v>
      </c>
      <c r="F30" s="10">
        <v>6.8533277199999993</v>
      </c>
      <c r="G30" s="1">
        <v>0</v>
      </c>
      <c r="H30" s="1">
        <v>0</v>
      </c>
      <c r="I30" s="1">
        <v>0</v>
      </c>
      <c r="J30" s="2">
        <v>0</v>
      </c>
    </row>
    <row r="31" spans="2:10" ht="13.8" hidden="1" thickBot="1" x14ac:dyDescent="0.3">
      <c r="B31" s="44"/>
      <c r="C31" s="15" t="s">
        <v>17</v>
      </c>
      <c r="D31" s="11">
        <f>SUM(D28:D30)</f>
        <v>9.3606042000000009</v>
      </c>
      <c r="E31" s="11">
        <f t="shared" ref="E31:J31" si="8">SUM(E28:E30)</f>
        <v>0</v>
      </c>
      <c r="F31" s="11">
        <f t="shared" si="8"/>
        <v>83.113327720000001</v>
      </c>
      <c r="G31" s="3">
        <f t="shared" si="8"/>
        <v>0</v>
      </c>
      <c r="H31" s="3">
        <f t="shared" si="8"/>
        <v>0</v>
      </c>
      <c r="I31" s="3">
        <f t="shared" si="8"/>
        <v>0</v>
      </c>
      <c r="J31" s="4">
        <f t="shared" si="8"/>
        <v>0</v>
      </c>
    </row>
    <row r="32" spans="2:10" hidden="1" x14ac:dyDescent="0.25">
      <c r="B32" s="35" t="s">
        <v>4</v>
      </c>
      <c r="C32" s="13" t="s">
        <v>0</v>
      </c>
      <c r="D32" s="9">
        <v>6.69</v>
      </c>
      <c r="E32" s="9">
        <v>0.33</v>
      </c>
      <c r="F32" s="9">
        <v>47.18</v>
      </c>
      <c r="G32" s="7">
        <v>241.33218582999999</v>
      </c>
      <c r="H32" s="7">
        <v>87.514014670000009</v>
      </c>
      <c r="I32" s="7">
        <v>0</v>
      </c>
      <c r="J32" s="8">
        <v>1013.59518051</v>
      </c>
    </row>
    <row r="33" spans="2:10" hidden="1" x14ac:dyDescent="0.25">
      <c r="B33" s="36"/>
      <c r="C33" s="14" t="s">
        <v>1</v>
      </c>
      <c r="D33" s="10">
        <v>73.150000000000006</v>
      </c>
      <c r="E33" s="10">
        <v>0.22</v>
      </c>
      <c r="F33" s="10">
        <v>223.92</v>
      </c>
      <c r="G33" s="1">
        <v>204.1724758</v>
      </c>
      <c r="H33" s="1">
        <v>66.287320179999995</v>
      </c>
      <c r="I33" s="1">
        <v>0</v>
      </c>
      <c r="J33" s="2">
        <v>97.923476059999999</v>
      </c>
    </row>
    <row r="34" spans="2:10" hidden="1" x14ac:dyDescent="0.25">
      <c r="B34" s="36"/>
      <c r="C34" s="14" t="s">
        <v>2</v>
      </c>
      <c r="D34" s="10">
        <v>17.829999999999998</v>
      </c>
      <c r="E34" s="10">
        <v>0</v>
      </c>
      <c r="F34" s="10">
        <v>52.67</v>
      </c>
      <c r="G34" s="1">
        <v>13.16768648</v>
      </c>
      <c r="H34" s="1">
        <v>46.134003800000002</v>
      </c>
      <c r="I34" s="1">
        <v>0</v>
      </c>
      <c r="J34" s="2">
        <v>55.172326670000004</v>
      </c>
    </row>
    <row r="35" spans="2:10" ht="13.8" hidden="1" thickBot="1" x14ac:dyDescent="0.3">
      <c r="B35" s="44"/>
      <c r="C35" s="15" t="s">
        <v>17</v>
      </c>
      <c r="D35" s="11">
        <f>SUM(D32:D34)</f>
        <v>97.67</v>
      </c>
      <c r="E35" s="11">
        <f t="shared" ref="E35:J35" si="9">SUM(E32:E34)</f>
        <v>0.55000000000000004</v>
      </c>
      <c r="F35" s="11">
        <f t="shared" si="9"/>
        <v>323.77</v>
      </c>
      <c r="G35" s="3">
        <f t="shared" si="9"/>
        <v>458.67234810999997</v>
      </c>
      <c r="H35" s="3">
        <f t="shared" si="9"/>
        <v>199.93533865000001</v>
      </c>
      <c r="I35" s="3">
        <f t="shared" si="9"/>
        <v>0</v>
      </c>
      <c r="J35" s="4">
        <f t="shared" si="9"/>
        <v>1166.6909832400002</v>
      </c>
    </row>
    <row r="36" spans="2:10" hidden="1" x14ac:dyDescent="0.25">
      <c r="B36" s="35" t="s">
        <v>21</v>
      </c>
      <c r="C36" s="13" t="s">
        <v>0</v>
      </c>
      <c r="D36" s="9">
        <v>5290.7</v>
      </c>
      <c r="E36" s="9">
        <v>0</v>
      </c>
      <c r="F36" s="9">
        <v>26236.9</v>
      </c>
      <c r="G36" s="7">
        <v>153.91832653999998</v>
      </c>
      <c r="H36" s="7">
        <v>16.412811529999999</v>
      </c>
      <c r="I36" s="7">
        <v>0</v>
      </c>
      <c r="J36" s="8">
        <v>644.71668725999996</v>
      </c>
    </row>
    <row r="37" spans="2:10" hidden="1" x14ac:dyDescent="0.25">
      <c r="B37" s="36"/>
      <c r="C37" s="14" t="s">
        <v>1</v>
      </c>
      <c r="D37" s="10">
        <v>3501.31</v>
      </c>
      <c r="E37" s="10">
        <v>0</v>
      </c>
      <c r="F37" s="10">
        <v>16556.87</v>
      </c>
      <c r="G37" s="1">
        <v>373.86853923000001</v>
      </c>
      <c r="H37" s="1">
        <v>8.082942469999999</v>
      </c>
      <c r="I37" s="1">
        <v>0</v>
      </c>
      <c r="J37" s="2">
        <v>1566.71781732</v>
      </c>
    </row>
    <row r="38" spans="2:10" hidden="1" x14ac:dyDescent="0.25">
      <c r="B38" s="36"/>
      <c r="C38" s="14" t="s">
        <v>2</v>
      </c>
      <c r="D38" s="10">
        <v>890.99</v>
      </c>
      <c r="E38" s="10">
        <v>0</v>
      </c>
      <c r="F38" s="10">
        <v>5871.5</v>
      </c>
      <c r="G38" s="1">
        <v>17.86353261</v>
      </c>
      <c r="H38" s="1">
        <v>0</v>
      </c>
      <c r="I38" s="1">
        <v>0</v>
      </c>
      <c r="J38" s="2">
        <v>75.026836979999999</v>
      </c>
    </row>
    <row r="39" spans="2:10" ht="13.8" hidden="1" thickBot="1" x14ac:dyDescent="0.3">
      <c r="B39" s="44"/>
      <c r="C39" s="15" t="s">
        <v>17</v>
      </c>
      <c r="D39" s="11">
        <f>SUM(D36:D38)</f>
        <v>9683</v>
      </c>
      <c r="E39" s="11">
        <f t="shared" ref="E39:J39" si="10">SUM(E36:E38)</f>
        <v>0</v>
      </c>
      <c r="F39" s="11">
        <f t="shared" si="10"/>
        <v>48665.270000000004</v>
      </c>
      <c r="G39" s="3">
        <f t="shared" si="10"/>
        <v>545.65039837999996</v>
      </c>
      <c r="H39" s="3">
        <f t="shared" si="10"/>
        <v>24.495753999999998</v>
      </c>
      <c r="I39" s="3">
        <f t="shared" si="10"/>
        <v>0</v>
      </c>
      <c r="J39" s="4">
        <f t="shared" si="10"/>
        <v>2286.4613415600002</v>
      </c>
    </row>
    <row r="40" spans="2:10" ht="16.5" hidden="1" customHeight="1" thickBot="1" x14ac:dyDescent="0.3">
      <c r="B40" s="45" t="s">
        <v>11</v>
      </c>
      <c r="C40" s="46"/>
      <c r="D40" s="16">
        <f>SUM(D39,D35,D31,D27,D23,D19,D15,D11)</f>
        <v>111634.45811016999</v>
      </c>
      <c r="E40" s="16">
        <f t="shared" ref="E40:J40" si="11">SUM(E39,E35,E31,E27,E23,E19,E15,E11)</f>
        <v>0.55000000000000004</v>
      </c>
      <c r="F40" s="16">
        <f t="shared" si="11"/>
        <v>296976.12725307001</v>
      </c>
      <c r="G40" s="16">
        <f t="shared" si="11"/>
        <v>1456.9793215999998</v>
      </c>
      <c r="H40" s="16">
        <f t="shared" si="11"/>
        <v>224.43109265000001</v>
      </c>
      <c r="I40" s="16">
        <f t="shared" si="11"/>
        <v>0</v>
      </c>
      <c r="J40" s="17">
        <f t="shared" si="11"/>
        <v>3912.5398444400003</v>
      </c>
    </row>
  </sheetData>
  <mergeCells count="14">
    <mergeCell ref="B36:B39"/>
    <mergeCell ref="B40:C40"/>
    <mergeCell ref="B12:B15"/>
    <mergeCell ref="B16:B19"/>
    <mergeCell ref="B20:B23"/>
    <mergeCell ref="B24:B27"/>
    <mergeCell ref="B28:B31"/>
    <mergeCell ref="B32:B35"/>
    <mergeCell ref="B1:J1"/>
    <mergeCell ref="B3:B4"/>
    <mergeCell ref="C3:E3"/>
    <mergeCell ref="F3:I3"/>
    <mergeCell ref="B8:B11"/>
    <mergeCell ref="J3:J4"/>
  </mergeCells>
  <pageMargins left="0.25" right="0.25" top="0.75" bottom="0.75" header="0.3" footer="0.3"/>
  <pageSetup paperSize="256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ФТС Total</vt:lpstr>
      <vt:lpstr>ФТС Total by zone</vt:lpstr>
      <vt:lpstr>ФТС Расчет итога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Мацко Светлана Юрьевна</dc:creator>
  <cp:lastModifiedBy>User</cp:lastModifiedBy>
  <cp:lastPrinted>2021-07-29T14:24:55Z</cp:lastPrinted>
  <dcterms:created xsi:type="dcterms:W3CDTF">2021-07-27T13:09:12Z</dcterms:created>
  <dcterms:modified xsi:type="dcterms:W3CDTF">2021-12-14T18:06:44Z</dcterms:modified>
</cp:coreProperties>
</file>