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Vasilets_VA\Desktop\240212_Приложения по старым нормам\"/>
    </mc:Choice>
  </mc:AlternateContent>
  <bookViews>
    <workbookView xWindow="0" yWindow="0" windowWidth="28800" windowHeight="10845"/>
  </bookViews>
  <sheets>
    <sheet name="Параметры объектов" sheetId="1" r:id="rId1"/>
  </sheets>
  <definedNames>
    <definedName name="_xlnm._FilterDatabase" localSheetId="0" hidden="1">'Параметры объектов'!#REF!</definedName>
    <definedName name="_xlnm.Print_Titles" localSheetId="0">'Параметры объектов'!$4:$4</definedName>
    <definedName name="_xlnm.Print_Area" localSheetId="0">'Параметры объектов'!$A$1:$V$50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E6" i="1"/>
  <c r="D6" i="1"/>
  <c r="F46" i="1" l="1"/>
  <c r="F42" i="1"/>
  <c r="F30" i="1"/>
  <c r="F25" i="1"/>
  <c r="F21" i="1"/>
  <c r="J21" i="1" s="1"/>
  <c r="F15" i="1"/>
  <c r="J15" i="1" s="1"/>
  <c r="F10" i="1"/>
  <c r="O10" i="1" s="1"/>
  <c r="F9" i="1"/>
  <c r="F8" i="1"/>
  <c r="F7" i="1"/>
  <c r="R28" i="1" l="1"/>
  <c r="U28" i="1" s="1"/>
  <c r="T25" i="1"/>
  <c r="J25" i="1"/>
  <c r="K25" i="1" s="1"/>
  <c r="R45" i="1"/>
  <c r="U45" i="1" s="1"/>
  <c r="T42" i="1"/>
  <c r="J42" i="1"/>
  <c r="R33" i="1"/>
  <c r="U33" i="1" s="1"/>
  <c r="J31" i="1"/>
  <c r="J30" i="1"/>
  <c r="T30" i="1"/>
  <c r="R49" i="1"/>
  <c r="U49" i="1" s="1"/>
  <c r="J47" i="1"/>
  <c r="J46" i="1"/>
  <c r="T46" i="1"/>
  <c r="U46" i="1" s="1"/>
  <c r="H46" i="1"/>
  <c r="R31" i="1"/>
  <c r="U31" i="1" s="1"/>
  <c r="M7" i="1"/>
  <c r="O7" i="1"/>
  <c r="R18" i="1"/>
  <c r="U18" i="1" s="1"/>
  <c r="T15" i="1"/>
  <c r="T17" i="1"/>
  <c r="T16" i="1"/>
  <c r="J16" i="1"/>
  <c r="R40" i="1"/>
  <c r="U40" i="1" s="1"/>
  <c r="H30" i="1"/>
  <c r="R36" i="1"/>
  <c r="U36" i="1" s="1"/>
  <c r="M8" i="1"/>
  <c r="O8" i="1"/>
  <c r="R21" i="1"/>
  <c r="T21" i="1"/>
  <c r="R17" i="1"/>
  <c r="M9" i="1"/>
  <c r="O9" i="1"/>
  <c r="H15" i="1"/>
  <c r="R22" i="1"/>
  <c r="U22" i="1" s="1"/>
  <c r="R44" i="1"/>
  <c r="U44" i="1" s="1"/>
  <c r="J10" i="1"/>
  <c r="H10" i="1"/>
  <c r="H16" i="1"/>
  <c r="H31" i="1"/>
  <c r="H47" i="1"/>
  <c r="R19" i="1"/>
  <c r="U19" i="1" s="1"/>
  <c r="R23" i="1"/>
  <c r="U23" i="1" s="1"/>
  <c r="R27" i="1"/>
  <c r="U27" i="1" s="1"/>
  <c r="R32" i="1"/>
  <c r="U32" i="1" s="1"/>
  <c r="R37" i="1"/>
  <c r="U37" i="1" s="1"/>
  <c r="R41" i="1"/>
  <c r="U41" i="1" s="1"/>
  <c r="R46" i="1"/>
  <c r="R26" i="1"/>
  <c r="U26" i="1" s="1"/>
  <c r="H25" i="1"/>
  <c r="R15" i="1"/>
  <c r="R20" i="1"/>
  <c r="U20" i="1" s="1"/>
  <c r="R24" i="1"/>
  <c r="U24" i="1" s="1"/>
  <c r="R29" i="1"/>
  <c r="U29" i="1" s="1"/>
  <c r="R34" i="1"/>
  <c r="U34" i="1" s="1"/>
  <c r="R38" i="1"/>
  <c r="U38" i="1" s="1"/>
  <c r="R42" i="1"/>
  <c r="U42" i="1" s="1"/>
  <c r="R47" i="1"/>
  <c r="U47" i="1" s="1"/>
  <c r="J9" i="1"/>
  <c r="H9" i="1"/>
  <c r="K9" i="1" s="1"/>
  <c r="J7" i="1"/>
  <c r="H7" i="1"/>
  <c r="J8" i="1"/>
  <c r="H8" i="1"/>
  <c r="H21" i="1"/>
  <c r="K21" i="1" s="1"/>
  <c r="H42" i="1"/>
  <c r="M10" i="1"/>
  <c r="R16" i="1"/>
  <c r="R25" i="1"/>
  <c r="U25" i="1" s="1"/>
  <c r="R30" i="1"/>
  <c r="U30" i="1" s="1"/>
  <c r="R35" i="1"/>
  <c r="U35" i="1" s="1"/>
  <c r="R39" i="1"/>
  <c r="U39" i="1" s="1"/>
  <c r="R43" i="1"/>
  <c r="U43" i="1" s="1"/>
  <c r="R48" i="1"/>
  <c r="U48" i="1" s="1"/>
  <c r="K47" i="1" l="1"/>
  <c r="J14" i="1"/>
  <c r="K16" i="1"/>
  <c r="U21" i="1"/>
  <c r="R14" i="1"/>
  <c r="K31" i="1"/>
  <c r="K46" i="1"/>
  <c r="K42" i="1"/>
  <c r="K15" i="1"/>
  <c r="H14" i="1"/>
  <c r="U17" i="1"/>
  <c r="T14" i="1"/>
  <c r="K30" i="1"/>
  <c r="P8" i="1"/>
  <c r="O6" i="1"/>
  <c r="U16" i="1"/>
  <c r="M6" i="1"/>
  <c r="P10" i="1"/>
  <c r="U15" i="1"/>
  <c r="P9" i="1"/>
  <c r="P7" i="1"/>
  <c r="K10" i="1"/>
  <c r="K8" i="1"/>
  <c r="J6" i="1"/>
  <c r="K7" i="1"/>
  <c r="H6" i="1"/>
  <c r="K14" i="1" l="1"/>
  <c r="U14" i="1"/>
  <c r="P6" i="1"/>
  <c r="K6" i="1"/>
</calcChain>
</file>

<file path=xl/sharedStrings.xml><?xml version="1.0" encoding="utf-8"?>
<sst xmlns="http://schemas.openxmlformats.org/spreadsheetml/2006/main" count="90" uniqueCount="53">
  <si>
    <t>Примечание</t>
  </si>
  <si>
    <t>Наименование муниципального образования</t>
  </si>
  <si>
    <t>Год ввода в эксплуатацию</t>
  </si>
  <si>
    <t>Объекты дошкольного образования</t>
  </si>
  <si>
    <t>Объекты среднего общего образования</t>
  </si>
  <si>
    <t>Площадь объекта (кв. м)</t>
  </si>
  <si>
    <t>Стоимость объекта                 (тыс. рублей)</t>
  </si>
  <si>
    <t>Наименование объекта дошкольного/среднего общего образования (количество учащихся/воспитанников)</t>
  </si>
  <si>
    <t>г. Пермь</t>
  </si>
  <si>
    <t>Строительство здания для размещения дошкольного образовательного учреждения МАДОУ "Легополис" г. Перми в квартале, ограниченном улицами Хабаровской, Ветлужской, Заречной, Красноводской</t>
  </si>
  <si>
    <t xml:space="preserve"> Строительство здания общеобразовательного учреждения по адресу: г. Пермь, ул. Ветлужская </t>
  </si>
  <si>
    <t xml:space="preserve">лаборантская при кабинете химии
</t>
  </si>
  <si>
    <t>лаборантская при кабинете биологии</t>
  </si>
  <si>
    <t>лаборантская при кабинете информатики</t>
  </si>
  <si>
    <t>лаборантская при кабинете физики</t>
  </si>
  <si>
    <t>Площадь спортивного зала, кв. м (при наличии нескольких - площадь каждого)</t>
  </si>
  <si>
    <t>Площадь музыкального зала или объединенного с спортзалом, кв. м (при наличии нескольких - площадь каждого)</t>
  </si>
  <si>
    <t>Площадь лаборантских при кабинетах физики, химии, биологии и др., кв. м (при наличии нескольких - площадь каждой)</t>
  </si>
  <si>
    <t>лаборантская при кабинете химии</t>
  </si>
  <si>
    <t>лаборантская при кабинете математики</t>
  </si>
  <si>
    <t>лаборантская при кабинете русского языка</t>
  </si>
  <si>
    <t>лаборантская при кабинете истории</t>
  </si>
  <si>
    <t>лаборантская при кабинете ИЗО</t>
  </si>
  <si>
    <t>лаборантская при кабинете географии</t>
  </si>
  <si>
    <t>лаборантская при кабинете доп.образования</t>
  </si>
  <si>
    <t>Объект не построен</t>
  </si>
  <si>
    <t xml:space="preserve">Строительство здания для размещения дошкольного образовательного учреждения на 360 мест по ул. Желябова, 16б </t>
  </si>
  <si>
    <t xml:space="preserve">Строительство здания для размещения дошкольного образовательного учреждения на 200 мест по ул. Байкальская, 26а </t>
  </si>
  <si>
    <t xml:space="preserve">Строительство здания для размещения дошкольного образовательного учреждения на 350 мест по ул. Евгения Пермяка, 8а </t>
  </si>
  <si>
    <t xml:space="preserve"> Строительство здания общеобразовательного учреждения на 1100 мест по ул. Юнг Прикамья, 3</t>
  </si>
  <si>
    <t>Реконструкция здания МАОУ "СОШ № 93" на 400 мест г. Перми (пристройка нового корпуса)</t>
  </si>
  <si>
    <t>Реконструкция здания под размещение общеобразовательной организации на 700 мест по ул. Целинной, 15</t>
  </si>
  <si>
    <t>Реконструкция здания МБОУ "Гимназия № 17" г. Перми на 550 мест (пристройка нового корпуса)</t>
  </si>
  <si>
    <t xml:space="preserve"> Строительство корпуса МАОУ "Гимназия № 33" на 825 мест</t>
  </si>
  <si>
    <t xml:space="preserve"> Строительство  корпуса МАОУ "Школа дизайна "Точка" г. Перми на 1050 мест </t>
  </si>
  <si>
    <t>Стоимость 1 кв. м            (тыс. рублей)</t>
  </si>
  <si>
    <t>Стоимость устройства спортивного зала (тыс. рублей, расчетно)</t>
  </si>
  <si>
    <t>Стоимость устройства мызыкального зала (тыс. рублей, расчетно)</t>
  </si>
  <si>
    <t>Стоимость устройства лаборантской (тыс. рублей, расчетно)</t>
  </si>
  <si>
    <t xml:space="preserve">Нормативная площадь музыкального зала, кв. м </t>
  </si>
  <si>
    <t xml:space="preserve"> Строительство здания для размещения дошкольного образовательного учреждения на 200 мест по ул. Плеханова, 63</t>
  </si>
  <si>
    <t xml:space="preserve">Нормативная площадь лаборантской, кв. м </t>
  </si>
  <si>
    <t>Нормативная площадь спортивного зала, кв. м *</t>
  </si>
  <si>
    <t>Примечание: * количество занимающихся в спортзале одновременно принято из расчета по 25 (1 класс) и 50 человек (2 класса)</t>
  </si>
  <si>
    <t>Итого по указанныи ниже объектам</t>
  </si>
  <si>
    <t>Информация о площади и стоимости отдельных помещений объектов дошкольного образования и среднего общего образования Пермского края</t>
  </si>
  <si>
    <t>Превышение фактической стоимости над стоимостью по нормативной площади (тыс. рублей, расчетно)</t>
  </si>
  <si>
    <t>Превышение фактической стоимости над стоимостью по нормативной площади  (тыс. рублей, расчетно)</t>
  </si>
  <si>
    <t>Стоимость устройства спортивного зала по нормативу площади (тыс. рублей, расчетно)</t>
  </si>
  <si>
    <t>Превышение фактической стоимости над стоимостью по нормативной площади(тыс. рублей, расчетно)</t>
  </si>
  <si>
    <t>Стоимость устройства музыкального зала по нормативу площади (тыс. рублей, расчетно)</t>
  </si>
  <si>
    <t>Стоимость устройства лаборантской по нормативу площади (тыс. рублей, расчетно)</t>
  </si>
  <si>
    <t>Приложение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</si>
</sst>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49" fontId="6" fillId="2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165" fontId="6" fillId="2" borderId="1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top"/>
    </xf>
    <xf numFmtId="165" fontId="7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6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65" fontId="7" fillId="0" borderId="2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3" xfId="2"/>
    <cellStyle name="Обычный 5" xfId="4"/>
    <cellStyle name="Обычный 5 2" xfId="5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tabSelected="1" zoomScale="60" zoomScaleNormal="60" zoomScaleSheetLayoutView="96" workbookViewId="0">
      <pane ySplit="4" topLeftCell="A27" activePane="bottomLeft" state="frozen"/>
      <selection pane="bottomLeft" activeCell="S48" sqref="S48"/>
    </sheetView>
  </sheetViews>
  <sheetFormatPr defaultColWidth="11" defaultRowHeight="15" x14ac:dyDescent="0.25"/>
  <cols>
    <col min="1" max="1" width="14.625" style="1" customWidth="1"/>
    <col min="2" max="2" width="31.875" style="1" customWidth="1"/>
    <col min="3" max="3" width="11.625" style="1" customWidth="1"/>
    <col min="4" max="4" width="8.5" style="1" customWidth="1"/>
    <col min="5" max="5" width="11.25" style="1" customWidth="1"/>
    <col min="6" max="6" width="10" style="1" customWidth="1"/>
    <col min="7" max="7" width="15.5" style="1" customWidth="1"/>
    <col min="8" max="10" width="14.75" style="1" customWidth="1"/>
    <col min="11" max="11" width="19.75" style="1" customWidth="1"/>
    <col min="12" max="12" width="20.75" style="1" customWidth="1"/>
    <col min="13" max="13" width="16.125" style="1" customWidth="1"/>
    <col min="14" max="14" width="13" style="1" customWidth="1"/>
    <col min="15" max="15" width="16.875" style="1" customWidth="1"/>
    <col min="16" max="16" width="15.75" style="1" customWidth="1"/>
    <col min="17" max="17" width="22.5" style="1" customWidth="1"/>
    <col min="18" max="19" width="12.875" style="1" customWidth="1"/>
    <col min="20" max="20" width="15.5" style="1" customWidth="1"/>
    <col min="21" max="21" width="16.625" style="1" customWidth="1"/>
    <col min="22" max="22" width="18.5" style="1" customWidth="1"/>
    <col min="23" max="16384" width="11" style="1"/>
  </cols>
  <sheetData>
    <row r="1" spans="1:22" x14ac:dyDescent="0.25">
      <c r="V1" s="2" t="s">
        <v>52</v>
      </c>
    </row>
    <row r="2" spans="1:22" s="3" customFormat="1" ht="15.75" x14ac:dyDescent="0.2">
      <c r="A2" s="25" t="s">
        <v>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4" spans="1:22" s="23" customFormat="1" ht="124.15" customHeight="1" x14ac:dyDescent="0.25">
      <c r="A4" s="4" t="s">
        <v>1</v>
      </c>
      <c r="B4" s="4" t="s">
        <v>7</v>
      </c>
      <c r="C4" s="4" t="s">
        <v>2</v>
      </c>
      <c r="D4" s="4" t="s">
        <v>5</v>
      </c>
      <c r="E4" s="4" t="s">
        <v>6</v>
      </c>
      <c r="F4" s="4" t="s">
        <v>35</v>
      </c>
      <c r="G4" s="21" t="s">
        <v>15</v>
      </c>
      <c r="H4" s="21" t="s">
        <v>36</v>
      </c>
      <c r="I4" s="21" t="s">
        <v>42</v>
      </c>
      <c r="J4" s="21" t="s">
        <v>48</v>
      </c>
      <c r="K4" s="21" t="s">
        <v>49</v>
      </c>
      <c r="L4" s="20" t="s">
        <v>16</v>
      </c>
      <c r="M4" s="20" t="s">
        <v>37</v>
      </c>
      <c r="N4" s="20" t="s">
        <v>39</v>
      </c>
      <c r="O4" s="20" t="s">
        <v>50</v>
      </c>
      <c r="P4" s="20" t="s">
        <v>46</v>
      </c>
      <c r="Q4" s="24" t="s">
        <v>17</v>
      </c>
      <c r="R4" s="24" t="s">
        <v>38</v>
      </c>
      <c r="S4" s="24" t="s">
        <v>41</v>
      </c>
      <c r="T4" s="24" t="s">
        <v>51</v>
      </c>
      <c r="U4" s="24" t="s">
        <v>47</v>
      </c>
      <c r="V4" s="4" t="s">
        <v>0</v>
      </c>
    </row>
    <row r="5" spans="1:22" ht="15.75" x14ac:dyDescent="0.25">
      <c r="A5" s="26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</row>
    <row r="6" spans="1:22" x14ac:dyDescent="0.25">
      <c r="A6" s="32" t="s">
        <v>44</v>
      </c>
      <c r="B6" s="33"/>
      <c r="C6" s="15"/>
      <c r="D6" s="15">
        <f>SUM(D7:D10)</f>
        <v>21575.4</v>
      </c>
      <c r="E6" s="15">
        <f>SUM(E7:E10)</f>
        <v>918679.59385000006</v>
      </c>
      <c r="F6" s="15"/>
      <c r="G6" s="15"/>
      <c r="H6" s="15">
        <f>SUM(H7:H10)</f>
        <v>14808.356375914524</v>
      </c>
      <c r="I6" s="15"/>
      <c r="J6" s="15">
        <f>SUM(J7:J10)</f>
        <v>14923.083262757429</v>
      </c>
      <c r="K6" s="15">
        <f>SUM(K7:K10)</f>
        <v>-114.72688684290688</v>
      </c>
      <c r="L6" s="15"/>
      <c r="M6" s="15">
        <f>SUM(M7:M10)</f>
        <v>14487.85394047615</v>
      </c>
      <c r="N6" s="15"/>
      <c r="O6" s="15">
        <f>SUM(O7:O10)</f>
        <v>14923.083262757429</v>
      </c>
      <c r="P6" s="15">
        <f>SUM(P7:P10)</f>
        <v>-435.2293222812782</v>
      </c>
      <c r="Q6" s="16"/>
      <c r="R6" s="16"/>
      <c r="S6" s="18"/>
      <c r="T6" s="18"/>
      <c r="U6" s="18"/>
      <c r="V6" s="13"/>
    </row>
    <row r="7" spans="1:22" ht="60" x14ac:dyDescent="0.25">
      <c r="A7" s="5" t="s">
        <v>8</v>
      </c>
      <c r="B7" s="5" t="s">
        <v>40</v>
      </c>
      <c r="C7" s="6">
        <v>2021</v>
      </c>
      <c r="D7" s="7">
        <v>4798.2</v>
      </c>
      <c r="E7" s="7">
        <v>199490.5</v>
      </c>
      <c r="F7" s="7">
        <f>E7/D7</f>
        <v>41.576111875286564</v>
      </c>
      <c r="G7" s="7">
        <v>87.8</v>
      </c>
      <c r="H7" s="7">
        <f>F7*G7</f>
        <v>3650.3826226501601</v>
      </c>
      <c r="I7" s="7">
        <v>75</v>
      </c>
      <c r="J7" s="7">
        <f>I7*F7</f>
        <v>3118.2083906464923</v>
      </c>
      <c r="K7" s="7">
        <f>H7-J7</f>
        <v>532.17423200366784</v>
      </c>
      <c r="L7" s="7">
        <v>87.8</v>
      </c>
      <c r="M7" s="7">
        <f>L7*F7</f>
        <v>3650.3826226501601</v>
      </c>
      <c r="N7" s="7">
        <v>75</v>
      </c>
      <c r="O7" s="7">
        <f>N7*F7</f>
        <v>3118.2083906464923</v>
      </c>
      <c r="P7" s="7">
        <f>M7-O7</f>
        <v>532.17423200366784</v>
      </c>
      <c r="Q7" s="7"/>
      <c r="R7" s="7"/>
      <c r="S7" s="7"/>
      <c r="T7" s="7"/>
      <c r="U7" s="7"/>
      <c r="V7" s="9"/>
    </row>
    <row r="8" spans="1:22" ht="60" x14ac:dyDescent="0.25">
      <c r="A8" s="5" t="s">
        <v>8</v>
      </c>
      <c r="B8" s="5" t="s">
        <v>26</v>
      </c>
      <c r="C8" s="6">
        <v>2021</v>
      </c>
      <c r="D8" s="7">
        <v>6355.3</v>
      </c>
      <c r="E8" s="7">
        <v>263178.5</v>
      </c>
      <c r="F8" s="7">
        <f>E8/D8</f>
        <v>41.410869667836295</v>
      </c>
      <c r="G8" s="7">
        <v>98.17</v>
      </c>
      <c r="H8" s="7">
        <f>F8*G8</f>
        <v>4065.3050752914892</v>
      </c>
      <c r="I8" s="7">
        <v>100</v>
      </c>
      <c r="J8" s="7">
        <f t="shared" ref="J8:J10" si="0">I8*F8</f>
        <v>4141.0869667836296</v>
      </c>
      <c r="K8" s="7">
        <f t="shared" ref="K8:K10" si="1">H8-J8</f>
        <v>-75.781891492140403</v>
      </c>
      <c r="L8" s="7">
        <v>87.94</v>
      </c>
      <c r="M8" s="7">
        <f t="shared" ref="M8:M10" si="2">L8*F8</f>
        <v>3641.6718785895237</v>
      </c>
      <c r="N8" s="7">
        <v>100</v>
      </c>
      <c r="O8" s="7">
        <f t="shared" ref="O8:O10" si="3">N8*F8</f>
        <v>4141.0869667836296</v>
      </c>
      <c r="P8" s="7">
        <f t="shared" ref="P8:P10" si="4">M8-O8</f>
        <v>-499.41508819410592</v>
      </c>
      <c r="Q8" s="7"/>
      <c r="R8" s="7"/>
      <c r="S8" s="7"/>
      <c r="T8" s="7"/>
      <c r="U8" s="7"/>
      <c r="V8" s="9"/>
    </row>
    <row r="9" spans="1:22" ht="60" x14ac:dyDescent="0.25">
      <c r="A9" s="5" t="s">
        <v>8</v>
      </c>
      <c r="B9" s="5" t="s">
        <v>27</v>
      </c>
      <c r="C9" s="6">
        <v>2021</v>
      </c>
      <c r="D9" s="7">
        <v>4628.8999999999996</v>
      </c>
      <c r="E9" s="7">
        <v>196255.59385</v>
      </c>
      <c r="F9" s="7">
        <f>E9/D9</f>
        <v>42.397890179092229</v>
      </c>
      <c r="G9" s="7">
        <v>87.8</v>
      </c>
      <c r="H9" s="7">
        <f>F9*G9</f>
        <v>3722.5347577242978</v>
      </c>
      <c r="I9" s="7">
        <v>75</v>
      </c>
      <c r="J9" s="7">
        <f t="shared" si="0"/>
        <v>3179.8417634319171</v>
      </c>
      <c r="K9" s="7">
        <f t="shared" si="1"/>
        <v>542.69299429238072</v>
      </c>
      <c r="L9" s="7">
        <v>87.8</v>
      </c>
      <c r="M9" s="7">
        <f t="shared" si="2"/>
        <v>3722.5347577242978</v>
      </c>
      <c r="N9" s="7">
        <v>75</v>
      </c>
      <c r="O9" s="7">
        <f t="shared" si="3"/>
        <v>3179.8417634319171</v>
      </c>
      <c r="P9" s="7">
        <f t="shared" si="4"/>
        <v>542.69299429238072</v>
      </c>
      <c r="Q9" s="7"/>
      <c r="R9" s="7"/>
      <c r="S9" s="7"/>
      <c r="T9" s="7"/>
      <c r="U9" s="7"/>
      <c r="V9" s="9"/>
    </row>
    <row r="10" spans="1:22" ht="60" x14ac:dyDescent="0.25">
      <c r="A10" s="5" t="s">
        <v>8</v>
      </c>
      <c r="B10" s="5" t="s">
        <v>28</v>
      </c>
      <c r="C10" s="6">
        <v>2021</v>
      </c>
      <c r="D10" s="7">
        <v>5793</v>
      </c>
      <c r="E10" s="7">
        <v>259755</v>
      </c>
      <c r="F10" s="7">
        <f>E10/D10</f>
        <v>44.83946141895391</v>
      </c>
      <c r="G10" s="7">
        <v>75.16</v>
      </c>
      <c r="H10" s="7">
        <f>F10*G10</f>
        <v>3370.1339202485756</v>
      </c>
      <c r="I10" s="7">
        <v>100</v>
      </c>
      <c r="J10" s="7">
        <f t="shared" si="0"/>
        <v>4483.9461418953906</v>
      </c>
      <c r="K10" s="7">
        <f t="shared" si="1"/>
        <v>-1113.812221646815</v>
      </c>
      <c r="L10" s="7">
        <v>77.459999999999994</v>
      </c>
      <c r="M10" s="7">
        <f t="shared" si="2"/>
        <v>3473.2646815121698</v>
      </c>
      <c r="N10" s="7">
        <v>100</v>
      </c>
      <c r="O10" s="7">
        <f t="shared" si="3"/>
        <v>4483.9461418953906</v>
      </c>
      <c r="P10" s="7">
        <f t="shared" si="4"/>
        <v>-1010.6814603832208</v>
      </c>
      <c r="Q10" s="7"/>
      <c r="R10" s="7"/>
      <c r="S10" s="7"/>
      <c r="T10" s="7"/>
      <c r="U10" s="7"/>
      <c r="V10" s="9"/>
    </row>
    <row r="11" spans="1:22" ht="105" hidden="1" x14ac:dyDescent="0.25">
      <c r="A11" s="5" t="s">
        <v>8</v>
      </c>
      <c r="B11" s="5" t="s">
        <v>9</v>
      </c>
      <c r="C11" s="6">
        <v>2024</v>
      </c>
      <c r="D11" s="7"/>
      <c r="E11" s="7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6"/>
      <c r="R11" s="6"/>
      <c r="S11" s="6"/>
      <c r="T11" s="6"/>
      <c r="U11" s="6"/>
      <c r="V11" s="10" t="s">
        <v>25</v>
      </c>
    </row>
    <row r="12" spans="1:22" x14ac:dyDescent="0.25">
      <c r="A12" s="1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5.75" x14ac:dyDescent="0.25">
      <c r="A13" s="29" t="s">
        <v>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</row>
    <row r="14" spans="1:22" x14ac:dyDescent="0.25">
      <c r="A14" s="32" t="s">
        <v>44</v>
      </c>
      <c r="B14" s="33"/>
      <c r="C14" s="17"/>
      <c r="D14" s="17">
        <f>SUM(D15:D49)</f>
        <v>85817.8</v>
      </c>
      <c r="E14" s="17">
        <f>SUM(E15:E49)</f>
        <v>5238468.3</v>
      </c>
      <c r="F14" s="17"/>
      <c r="G14" s="17"/>
      <c r="H14" s="17">
        <f>SUM(H15:H49)</f>
        <v>269569.36564122612</v>
      </c>
      <c r="I14" s="17"/>
      <c r="J14" s="17">
        <f>SUM(J15:J49)</f>
        <v>254018.02301828036</v>
      </c>
      <c r="K14" s="17">
        <f>SUM(K15:K49)</f>
        <v>15551.342622945727</v>
      </c>
      <c r="L14" s="17"/>
      <c r="M14" s="17"/>
      <c r="N14" s="17"/>
      <c r="O14" s="17"/>
      <c r="P14" s="17"/>
      <c r="Q14" s="17"/>
      <c r="R14" s="17">
        <f>SUM(R15:R49)</f>
        <v>45162.151461630936</v>
      </c>
      <c r="S14" s="19"/>
      <c r="T14" s="17">
        <f>SUM(T15:T49)</f>
        <v>35371.752734936847</v>
      </c>
      <c r="U14" s="17">
        <f>SUM(U15:U49)</f>
        <v>9790.398726694084</v>
      </c>
      <c r="V14" s="14"/>
    </row>
    <row r="15" spans="1:22" ht="45" x14ac:dyDescent="0.25">
      <c r="A15" s="5" t="s">
        <v>8</v>
      </c>
      <c r="B15" s="5" t="s">
        <v>29</v>
      </c>
      <c r="C15" s="6">
        <v>2022</v>
      </c>
      <c r="D15" s="7">
        <v>25344.5</v>
      </c>
      <c r="E15" s="7">
        <v>936252.9</v>
      </c>
      <c r="F15" s="7">
        <f>E15/D15</f>
        <v>36.941068081832348</v>
      </c>
      <c r="G15" s="12">
        <v>165.1</v>
      </c>
      <c r="H15" s="7">
        <f>F15*G15</f>
        <v>6098.9703403105204</v>
      </c>
      <c r="I15" s="7">
        <v>162</v>
      </c>
      <c r="J15" s="7">
        <f>I15*F15</f>
        <v>5984.4530292568406</v>
      </c>
      <c r="K15" s="7">
        <f t="shared" ref="K15:K16" si="5">H15-J15</f>
        <v>114.5173110536798</v>
      </c>
      <c r="L15" s="7"/>
      <c r="M15" s="7"/>
      <c r="N15" s="7"/>
      <c r="O15" s="7"/>
      <c r="P15" s="7"/>
      <c r="Q15" s="12">
        <v>25.4</v>
      </c>
      <c r="R15" s="12">
        <f>Q15*F15</f>
        <v>938.30312927854163</v>
      </c>
      <c r="S15" s="12">
        <v>18</v>
      </c>
      <c r="T15" s="12">
        <f>S15*F15</f>
        <v>664.93922547298223</v>
      </c>
      <c r="U15" s="12">
        <f>R15-T15</f>
        <v>273.3639038055594</v>
      </c>
      <c r="V15" s="10" t="s">
        <v>11</v>
      </c>
    </row>
    <row r="16" spans="1:22" ht="30" x14ac:dyDescent="0.25">
      <c r="A16" s="5"/>
      <c r="B16" s="5"/>
      <c r="C16" s="6"/>
      <c r="D16" s="7"/>
      <c r="E16" s="7"/>
      <c r="F16" s="7"/>
      <c r="G16" s="12">
        <v>539.79999999999995</v>
      </c>
      <c r="H16" s="12">
        <f>G16*F15</f>
        <v>19940.788550573099</v>
      </c>
      <c r="I16" s="7">
        <v>540</v>
      </c>
      <c r="J16" s="12">
        <f>I16*F15</f>
        <v>19948.176764189469</v>
      </c>
      <c r="K16" s="7">
        <f t="shared" si="5"/>
        <v>-7.3882136163701944</v>
      </c>
      <c r="L16" s="7"/>
      <c r="M16" s="7"/>
      <c r="N16" s="7"/>
      <c r="O16" s="7"/>
      <c r="P16" s="7"/>
      <c r="Q16" s="12">
        <v>24.7</v>
      </c>
      <c r="R16" s="12">
        <f>Q16*F15</f>
        <v>912.44438162125903</v>
      </c>
      <c r="S16" s="12">
        <v>18</v>
      </c>
      <c r="T16" s="12">
        <f>S16*F15</f>
        <v>664.93922547298223</v>
      </c>
      <c r="U16" s="12">
        <f t="shared" ref="U16:U49" si="6">R16-T16</f>
        <v>247.5051561482768</v>
      </c>
      <c r="V16" s="10" t="s">
        <v>12</v>
      </c>
    </row>
    <row r="17" spans="1:22" ht="30" x14ac:dyDescent="0.25">
      <c r="A17" s="5"/>
      <c r="B17" s="5"/>
      <c r="C17" s="6"/>
      <c r="D17" s="7"/>
      <c r="E17" s="7"/>
      <c r="F17" s="7"/>
      <c r="G17" s="12"/>
      <c r="H17" s="12"/>
      <c r="I17" s="7"/>
      <c r="J17" s="12"/>
      <c r="K17" s="7"/>
      <c r="L17" s="7"/>
      <c r="M17" s="7"/>
      <c r="N17" s="7"/>
      <c r="O17" s="7"/>
      <c r="P17" s="7"/>
      <c r="Q17" s="12">
        <v>25.4</v>
      </c>
      <c r="R17" s="12">
        <f>Q17*F15</f>
        <v>938.30312927854163</v>
      </c>
      <c r="S17" s="12">
        <v>18</v>
      </c>
      <c r="T17" s="12">
        <f>S17*F15</f>
        <v>664.93922547298223</v>
      </c>
      <c r="U17" s="12">
        <f t="shared" si="6"/>
        <v>273.3639038055594</v>
      </c>
      <c r="V17" s="10" t="s">
        <v>12</v>
      </c>
    </row>
    <row r="18" spans="1:22" ht="33" customHeight="1" x14ac:dyDescent="0.25">
      <c r="A18" s="5"/>
      <c r="B18" s="5"/>
      <c r="C18" s="6"/>
      <c r="D18" s="7"/>
      <c r="E18" s="7"/>
      <c r="F18" s="7"/>
      <c r="G18" s="12"/>
      <c r="H18" s="12"/>
      <c r="I18" s="12"/>
      <c r="J18" s="12"/>
      <c r="K18" s="12"/>
      <c r="L18" s="7"/>
      <c r="M18" s="7"/>
      <c r="N18" s="7"/>
      <c r="O18" s="7"/>
      <c r="P18" s="7"/>
      <c r="Q18" s="12">
        <v>20.7</v>
      </c>
      <c r="R18" s="12">
        <f>Q18*F15</f>
        <v>764.6801092939296</v>
      </c>
      <c r="S18" s="12">
        <v>18</v>
      </c>
      <c r="T18" s="12">
        <v>554.1</v>
      </c>
      <c r="U18" s="12">
        <f t="shared" si="6"/>
        <v>210.58010929392958</v>
      </c>
      <c r="V18" s="10" t="s">
        <v>13</v>
      </c>
    </row>
    <row r="19" spans="1:22" ht="30" x14ac:dyDescent="0.25">
      <c r="A19" s="5"/>
      <c r="B19" s="5"/>
      <c r="C19" s="6"/>
      <c r="D19" s="7"/>
      <c r="E19" s="7"/>
      <c r="F19" s="7"/>
      <c r="G19" s="12"/>
      <c r="H19" s="12"/>
      <c r="I19" s="12"/>
      <c r="J19" s="12"/>
      <c r="K19" s="12"/>
      <c r="L19" s="7"/>
      <c r="M19" s="7"/>
      <c r="N19" s="7"/>
      <c r="O19" s="7"/>
      <c r="P19" s="7"/>
      <c r="Q19" s="12">
        <v>25</v>
      </c>
      <c r="R19" s="12">
        <f>Q19*F15</f>
        <v>923.52670204580875</v>
      </c>
      <c r="S19" s="12">
        <v>18</v>
      </c>
      <c r="T19" s="12">
        <v>554.1</v>
      </c>
      <c r="U19" s="12">
        <f t="shared" si="6"/>
        <v>369.42670204580872</v>
      </c>
      <c r="V19" s="10" t="s">
        <v>14</v>
      </c>
    </row>
    <row r="20" spans="1:22" ht="30" x14ac:dyDescent="0.25">
      <c r="A20" s="5"/>
      <c r="B20" s="5"/>
      <c r="C20" s="6"/>
      <c r="D20" s="7"/>
      <c r="E20" s="7"/>
      <c r="F20" s="7"/>
      <c r="G20" s="12"/>
      <c r="H20" s="12"/>
      <c r="I20" s="12"/>
      <c r="J20" s="12"/>
      <c r="K20" s="12"/>
      <c r="L20" s="7"/>
      <c r="M20" s="7"/>
      <c r="N20" s="7"/>
      <c r="O20" s="7"/>
      <c r="P20" s="7"/>
      <c r="Q20" s="12">
        <v>25.4</v>
      </c>
      <c r="R20" s="12">
        <f>Q20*F15</f>
        <v>938.30312927854163</v>
      </c>
      <c r="S20" s="12">
        <v>18</v>
      </c>
      <c r="T20" s="12">
        <v>554.1</v>
      </c>
      <c r="U20" s="12">
        <f t="shared" si="6"/>
        <v>384.20312927854161</v>
      </c>
      <c r="V20" s="10" t="s">
        <v>14</v>
      </c>
    </row>
    <row r="21" spans="1:22" ht="45" x14ac:dyDescent="0.25">
      <c r="A21" s="5" t="s">
        <v>8</v>
      </c>
      <c r="B21" s="5" t="s">
        <v>30</v>
      </c>
      <c r="C21" s="6">
        <v>2021</v>
      </c>
      <c r="D21" s="7">
        <v>7536.9</v>
      </c>
      <c r="E21" s="7">
        <v>367385.3</v>
      </c>
      <c r="F21" s="7">
        <f>E21/D21</f>
        <v>48.744881847974632</v>
      </c>
      <c r="G21" s="7">
        <v>537.78</v>
      </c>
      <c r="H21" s="7">
        <f>F21*G21</f>
        <v>26214.022560203797</v>
      </c>
      <c r="I21" s="7">
        <v>540</v>
      </c>
      <c r="J21" s="7">
        <f>I21*F21</f>
        <v>26322.236197906303</v>
      </c>
      <c r="K21" s="7">
        <f t="shared" ref="K21" si="7">H21-J21</f>
        <v>-108.21363770250537</v>
      </c>
      <c r="L21" s="7"/>
      <c r="M21" s="7"/>
      <c r="N21" s="7"/>
      <c r="O21" s="7"/>
      <c r="P21" s="7"/>
      <c r="Q21" s="12">
        <v>18.5</v>
      </c>
      <c r="R21" s="12">
        <f>Q21*F21</f>
        <v>901.78031418753073</v>
      </c>
      <c r="S21" s="12">
        <v>18</v>
      </c>
      <c r="T21" s="12">
        <f>S21*F21</f>
        <v>877.40787326354337</v>
      </c>
      <c r="U21" s="12">
        <f t="shared" si="6"/>
        <v>24.372440923987369</v>
      </c>
      <c r="V21" s="10" t="s">
        <v>18</v>
      </c>
    </row>
    <row r="22" spans="1:22" ht="30" x14ac:dyDescent="0.25">
      <c r="A22" s="5"/>
      <c r="B22" s="5"/>
      <c r="C22" s="6"/>
      <c r="D22" s="7"/>
      <c r="E22" s="7"/>
      <c r="F22" s="7"/>
      <c r="G22" s="7"/>
      <c r="H22" s="12"/>
      <c r="I22" s="12"/>
      <c r="J22" s="12"/>
      <c r="K22" s="12"/>
      <c r="L22" s="7"/>
      <c r="M22" s="7"/>
      <c r="N22" s="7"/>
      <c r="O22" s="7"/>
      <c r="P22" s="7"/>
      <c r="Q22" s="12">
        <v>19.489999999999998</v>
      </c>
      <c r="R22" s="12">
        <f>Q22*F21</f>
        <v>950.03774721702553</v>
      </c>
      <c r="S22" s="12">
        <v>18</v>
      </c>
      <c r="T22" s="12">
        <v>731.2</v>
      </c>
      <c r="U22" s="12">
        <f t="shared" si="6"/>
        <v>218.83774721702548</v>
      </c>
      <c r="V22" s="10" t="s">
        <v>12</v>
      </c>
    </row>
    <row r="23" spans="1:22" ht="30.75" customHeight="1" x14ac:dyDescent="0.25">
      <c r="A23" s="5"/>
      <c r="B23" s="5"/>
      <c r="C23" s="6"/>
      <c r="D23" s="7"/>
      <c r="E23" s="7"/>
      <c r="F23" s="7"/>
      <c r="G23" s="7"/>
      <c r="H23" s="12"/>
      <c r="I23" s="12"/>
      <c r="J23" s="12"/>
      <c r="K23" s="12"/>
      <c r="L23" s="7"/>
      <c r="M23" s="7"/>
      <c r="N23" s="7"/>
      <c r="O23" s="7"/>
      <c r="P23" s="7"/>
      <c r="Q23" s="12">
        <v>18.07</v>
      </c>
      <c r="R23" s="12">
        <f>Q23*F21</f>
        <v>880.82001499290163</v>
      </c>
      <c r="S23" s="12">
        <v>18</v>
      </c>
      <c r="T23" s="12">
        <v>731.2</v>
      </c>
      <c r="U23" s="12">
        <f t="shared" si="6"/>
        <v>149.62001499290159</v>
      </c>
      <c r="V23" s="10" t="s">
        <v>13</v>
      </c>
    </row>
    <row r="24" spans="1:22" ht="30" x14ac:dyDescent="0.25">
      <c r="A24" s="5"/>
      <c r="B24" s="5"/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2">
        <v>18.04</v>
      </c>
      <c r="R24" s="12">
        <f>Q24*F21</f>
        <v>879.35766853746236</v>
      </c>
      <c r="S24" s="12">
        <v>18</v>
      </c>
      <c r="T24" s="12">
        <v>731.2</v>
      </c>
      <c r="U24" s="12">
        <f t="shared" si="6"/>
        <v>148.15766853746231</v>
      </c>
      <c r="V24" s="10" t="s">
        <v>14</v>
      </c>
    </row>
    <row r="25" spans="1:22" ht="60" x14ac:dyDescent="0.25">
      <c r="A25" s="5" t="s">
        <v>8</v>
      </c>
      <c r="B25" s="5" t="s">
        <v>31</v>
      </c>
      <c r="C25" s="6">
        <v>2024</v>
      </c>
      <c r="D25" s="7">
        <v>8540.2000000000007</v>
      </c>
      <c r="E25" s="7">
        <v>529683.69999999995</v>
      </c>
      <c r="F25" s="7">
        <f>E25/D25</f>
        <v>62.022399943795214</v>
      </c>
      <c r="G25" s="7">
        <v>545.79999999999995</v>
      </c>
      <c r="H25" s="7">
        <f>F25*G25</f>
        <v>33851.825889323423</v>
      </c>
      <c r="I25" s="7">
        <v>540</v>
      </c>
      <c r="J25" s="7">
        <f>I25*F25</f>
        <v>33492.095969649417</v>
      </c>
      <c r="K25" s="7">
        <f t="shared" ref="K25" si="8">H25-J25</f>
        <v>359.72991967400594</v>
      </c>
      <c r="L25" s="7"/>
      <c r="M25" s="7"/>
      <c r="N25" s="7"/>
      <c r="O25" s="7"/>
      <c r="P25" s="7"/>
      <c r="Q25" s="12">
        <v>18</v>
      </c>
      <c r="R25" s="12">
        <f>Q25*F25</f>
        <v>1116.4031989883138</v>
      </c>
      <c r="S25" s="12">
        <v>18</v>
      </c>
      <c r="T25" s="12">
        <f>S25*F25</f>
        <v>1116.4031989883138</v>
      </c>
      <c r="U25" s="12">
        <f t="shared" si="6"/>
        <v>0</v>
      </c>
      <c r="V25" s="10" t="s">
        <v>11</v>
      </c>
    </row>
    <row r="26" spans="1:22" ht="30" x14ac:dyDescent="0.25">
      <c r="A26" s="5"/>
      <c r="B26" s="5"/>
      <c r="C26" s="6"/>
      <c r="D26" s="7"/>
      <c r="E26" s="7"/>
      <c r="F26" s="7"/>
      <c r="G26" s="7"/>
      <c r="H26" s="12"/>
      <c r="I26" s="12"/>
      <c r="J26" s="12"/>
      <c r="K26" s="12"/>
      <c r="L26" s="7"/>
      <c r="M26" s="7"/>
      <c r="N26" s="7"/>
      <c r="O26" s="7"/>
      <c r="P26" s="7"/>
      <c r="Q26" s="12">
        <v>18</v>
      </c>
      <c r="R26" s="12">
        <f>Q26*F25</f>
        <v>1116.4031989883138</v>
      </c>
      <c r="S26" s="12">
        <v>18</v>
      </c>
      <c r="T26" s="12">
        <v>930.3</v>
      </c>
      <c r="U26" s="12">
        <f t="shared" si="6"/>
        <v>186.10319898831381</v>
      </c>
      <c r="V26" s="10" t="s">
        <v>12</v>
      </c>
    </row>
    <row r="27" spans="1:22" ht="30" customHeight="1" x14ac:dyDescent="0.25">
      <c r="A27" s="5"/>
      <c r="B27" s="5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>
        <v>20</v>
      </c>
      <c r="R27" s="12">
        <f>Q27*F25</f>
        <v>1240.4479988759042</v>
      </c>
      <c r="S27" s="12">
        <v>18</v>
      </c>
      <c r="T27" s="12">
        <v>930.3</v>
      </c>
      <c r="U27" s="12">
        <f t="shared" si="6"/>
        <v>310.14799887590425</v>
      </c>
      <c r="V27" s="10" t="s">
        <v>13</v>
      </c>
    </row>
    <row r="28" spans="1:22" ht="28.5" customHeight="1" x14ac:dyDescent="0.25">
      <c r="A28" s="5"/>
      <c r="B28" s="5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2">
        <v>18</v>
      </c>
      <c r="R28" s="12">
        <f>Q28*F25</f>
        <v>1116.4031989883138</v>
      </c>
      <c r="S28" s="12">
        <v>18</v>
      </c>
      <c r="T28" s="12">
        <v>930.3</v>
      </c>
      <c r="U28" s="12">
        <f t="shared" si="6"/>
        <v>186.10319898831381</v>
      </c>
      <c r="V28" s="10" t="s">
        <v>13</v>
      </c>
    </row>
    <row r="29" spans="1:22" ht="30" x14ac:dyDescent="0.25">
      <c r="A29" s="5"/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>
        <v>16.8</v>
      </c>
      <c r="R29" s="12">
        <f>Q29*F25</f>
        <v>1041.9763190557596</v>
      </c>
      <c r="S29" s="12">
        <v>18</v>
      </c>
      <c r="T29" s="12">
        <v>930.3</v>
      </c>
      <c r="U29" s="12">
        <f t="shared" si="6"/>
        <v>111.67631905575968</v>
      </c>
      <c r="V29" s="10" t="s">
        <v>14</v>
      </c>
    </row>
    <row r="30" spans="1:22" ht="45" x14ac:dyDescent="0.25">
      <c r="A30" s="5" t="s">
        <v>8</v>
      </c>
      <c r="B30" s="5" t="s">
        <v>32</v>
      </c>
      <c r="C30" s="6">
        <v>2022</v>
      </c>
      <c r="D30" s="7">
        <v>10560</v>
      </c>
      <c r="E30" s="7">
        <v>814516.9</v>
      </c>
      <c r="F30" s="7">
        <f>E30/D30</f>
        <v>77.132282196969697</v>
      </c>
      <c r="G30" s="7">
        <v>458.9</v>
      </c>
      <c r="H30" s="7">
        <f>F30*G30</f>
        <v>35396.004300189394</v>
      </c>
      <c r="I30" s="7">
        <v>288</v>
      </c>
      <c r="J30" s="7">
        <f>I30*F30</f>
        <v>22214.097272727275</v>
      </c>
      <c r="K30" s="7">
        <f t="shared" ref="K30:K31" si="9">H30-J30</f>
        <v>13181.907027462119</v>
      </c>
      <c r="L30" s="7"/>
      <c r="M30" s="7"/>
      <c r="N30" s="7"/>
      <c r="O30" s="7"/>
      <c r="P30" s="7"/>
      <c r="Q30" s="7">
        <v>18.899999999999999</v>
      </c>
      <c r="R30" s="12">
        <f>Q30*F30</f>
        <v>1457.8001335227273</v>
      </c>
      <c r="S30" s="12">
        <v>18</v>
      </c>
      <c r="T30" s="12">
        <f>S30*F30</f>
        <v>1388.3810795454547</v>
      </c>
      <c r="U30" s="12">
        <f t="shared" si="6"/>
        <v>69.419053977272597</v>
      </c>
      <c r="V30" s="10" t="s">
        <v>19</v>
      </c>
    </row>
    <row r="31" spans="1:22" ht="30" x14ac:dyDescent="0.25">
      <c r="A31" s="5"/>
      <c r="B31" s="5"/>
      <c r="C31" s="6"/>
      <c r="D31" s="7"/>
      <c r="E31" s="7"/>
      <c r="F31" s="7"/>
      <c r="G31" s="7">
        <v>561.1</v>
      </c>
      <c r="H31" s="12">
        <f>G31*F30</f>
        <v>43278.923540719697</v>
      </c>
      <c r="I31" s="12">
        <v>540</v>
      </c>
      <c r="J31" s="12">
        <f>I31*F30</f>
        <v>41651.432386363638</v>
      </c>
      <c r="K31" s="7">
        <f t="shared" si="9"/>
        <v>1627.4911543560593</v>
      </c>
      <c r="L31" s="7"/>
      <c r="M31" s="7"/>
      <c r="N31" s="7"/>
      <c r="O31" s="7"/>
      <c r="P31" s="7"/>
      <c r="Q31" s="7">
        <v>20.399999999999999</v>
      </c>
      <c r="R31" s="12">
        <f>Q31*F30</f>
        <v>1573.4985568181817</v>
      </c>
      <c r="S31" s="12">
        <v>18</v>
      </c>
      <c r="T31" s="12">
        <v>1157</v>
      </c>
      <c r="U31" s="12">
        <f t="shared" si="6"/>
        <v>416.49855681818167</v>
      </c>
      <c r="V31" s="10" t="s">
        <v>19</v>
      </c>
    </row>
    <row r="32" spans="1:22" ht="28.5" customHeight="1" x14ac:dyDescent="0.25">
      <c r="A32" s="5"/>
      <c r="B32" s="5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>
        <v>20.8</v>
      </c>
      <c r="R32" s="12">
        <f>Q32*F30</f>
        <v>1604.3514696969698</v>
      </c>
      <c r="S32" s="12">
        <v>18</v>
      </c>
      <c r="T32" s="12">
        <v>1157</v>
      </c>
      <c r="U32" s="12">
        <f t="shared" si="6"/>
        <v>447.35146969696984</v>
      </c>
      <c r="V32" s="10" t="s">
        <v>13</v>
      </c>
    </row>
    <row r="33" spans="1:22" ht="30" x14ac:dyDescent="0.25">
      <c r="A33" s="5"/>
      <c r="B33" s="5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>
        <v>21.8</v>
      </c>
      <c r="R33" s="12">
        <f>Q33*F30</f>
        <v>1681.4837518939394</v>
      </c>
      <c r="S33" s="12">
        <v>18</v>
      </c>
      <c r="T33" s="12">
        <v>1157</v>
      </c>
      <c r="U33" s="12">
        <f t="shared" si="6"/>
        <v>524.48375189393937</v>
      </c>
      <c r="V33" s="10" t="s">
        <v>14</v>
      </c>
    </row>
    <row r="34" spans="1:22" ht="45" x14ac:dyDescent="0.25">
      <c r="A34" s="5"/>
      <c r="B34" s="5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>
        <v>18.899999999999999</v>
      </c>
      <c r="R34" s="12">
        <f>Q34*F30</f>
        <v>1457.8001335227273</v>
      </c>
      <c r="S34" s="12">
        <v>18</v>
      </c>
      <c r="T34" s="12">
        <v>1157</v>
      </c>
      <c r="U34" s="12">
        <f t="shared" si="6"/>
        <v>300.80013352272726</v>
      </c>
      <c r="V34" s="10" t="s">
        <v>20</v>
      </c>
    </row>
    <row r="35" spans="1:22" ht="45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>
        <v>20.3</v>
      </c>
      <c r="R35" s="7">
        <f>Q35*F30</f>
        <v>1565.785328598485</v>
      </c>
      <c r="S35" s="12">
        <v>18</v>
      </c>
      <c r="T35" s="12">
        <v>1157</v>
      </c>
      <c r="U35" s="12">
        <f t="shared" si="6"/>
        <v>408.78532859848497</v>
      </c>
      <c r="V35" s="10" t="s">
        <v>20</v>
      </c>
    </row>
    <row r="36" spans="1:22" ht="45" x14ac:dyDescent="0.25">
      <c r="A36" s="5"/>
      <c r="B36" s="5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>
        <v>20.2</v>
      </c>
      <c r="R36" s="7">
        <f>Q36*F30</f>
        <v>1558.0721003787878</v>
      </c>
      <c r="S36" s="12">
        <v>18</v>
      </c>
      <c r="T36" s="12">
        <v>1157</v>
      </c>
      <c r="U36" s="12">
        <f t="shared" si="6"/>
        <v>401.07210037878781</v>
      </c>
      <c r="V36" s="10" t="s">
        <v>24</v>
      </c>
    </row>
    <row r="37" spans="1:22" ht="30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>
        <v>20.6</v>
      </c>
      <c r="R37" s="7">
        <f>Q37*F30</f>
        <v>1588.925013257576</v>
      </c>
      <c r="S37" s="12">
        <v>18</v>
      </c>
      <c r="T37" s="12">
        <v>1157</v>
      </c>
      <c r="U37" s="12">
        <f t="shared" si="6"/>
        <v>431.92501325757598</v>
      </c>
      <c r="V37" s="10" t="s">
        <v>21</v>
      </c>
    </row>
    <row r="38" spans="1:22" ht="30" x14ac:dyDescent="0.25">
      <c r="A38" s="5"/>
      <c r="B38" s="5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>
        <v>18.100000000000001</v>
      </c>
      <c r="R38" s="7">
        <f>Q38*F30</f>
        <v>1396.0943077651516</v>
      </c>
      <c r="S38" s="12">
        <v>18</v>
      </c>
      <c r="T38" s="12">
        <v>1157</v>
      </c>
      <c r="U38" s="12">
        <f t="shared" si="6"/>
        <v>239.0943077651516</v>
      </c>
      <c r="V38" s="10" t="s">
        <v>12</v>
      </c>
    </row>
    <row r="39" spans="1:22" ht="30" x14ac:dyDescent="0.25">
      <c r="A39" s="5"/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>
        <v>21.8</v>
      </c>
      <c r="R39" s="7">
        <f>Q39*F30</f>
        <v>1681.4837518939394</v>
      </c>
      <c r="S39" s="12">
        <v>18</v>
      </c>
      <c r="T39" s="12">
        <v>1157</v>
      </c>
      <c r="U39" s="12">
        <f t="shared" si="6"/>
        <v>524.48375189393937</v>
      </c>
      <c r="V39" s="10" t="s">
        <v>22</v>
      </c>
    </row>
    <row r="40" spans="1:22" ht="30" x14ac:dyDescent="0.25">
      <c r="A40" s="5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>
        <v>18.899999999999999</v>
      </c>
      <c r="R40" s="7">
        <f>Q40*F30</f>
        <v>1457.8001335227273</v>
      </c>
      <c r="S40" s="12">
        <v>18</v>
      </c>
      <c r="T40" s="12">
        <v>1157</v>
      </c>
      <c r="U40" s="12">
        <f t="shared" si="6"/>
        <v>300.80013352272726</v>
      </c>
      <c r="V40" s="10" t="s">
        <v>23</v>
      </c>
    </row>
    <row r="41" spans="1:22" ht="30" x14ac:dyDescent="0.25">
      <c r="A41" s="5"/>
      <c r="B41" s="5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>
        <v>20.100000000000001</v>
      </c>
      <c r="R41" s="7">
        <f>Q41*F30</f>
        <v>1550.3588721590911</v>
      </c>
      <c r="S41" s="12">
        <v>18</v>
      </c>
      <c r="T41" s="12">
        <v>1157</v>
      </c>
      <c r="U41" s="12">
        <f t="shared" si="6"/>
        <v>393.35887215909111</v>
      </c>
      <c r="V41" s="10" t="s">
        <v>18</v>
      </c>
    </row>
    <row r="42" spans="1:22" ht="30" x14ac:dyDescent="0.25">
      <c r="A42" s="5" t="s">
        <v>8</v>
      </c>
      <c r="B42" s="5" t="s">
        <v>33</v>
      </c>
      <c r="C42" s="6">
        <v>2023</v>
      </c>
      <c r="D42" s="7">
        <v>14830.2</v>
      </c>
      <c r="E42" s="7">
        <v>1182123.6000000001</v>
      </c>
      <c r="F42" s="7">
        <f>E42/D42</f>
        <v>79.710563579722461</v>
      </c>
      <c r="G42" s="7">
        <v>543.6</v>
      </c>
      <c r="H42" s="7">
        <f>F42*G42</f>
        <v>43330.662361937131</v>
      </c>
      <c r="I42" s="7">
        <v>540</v>
      </c>
      <c r="J42" s="7">
        <f>I42*F42</f>
        <v>43043.704333050126</v>
      </c>
      <c r="K42" s="7">
        <f t="shared" ref="K42" si="10">H42-J42</f>
        <v>286.95802888700564</v>
      </c>
      <c r="L42" s="7"/>
      <c r="M42" s="7"/>
      <c r="N42" s="7"/>
      <c r="O42" s="7"/>
      <c r="P42" s="7"/>
      <c r="Q42" s="7">
        <v>18.899999999999999</v>
      </c>
      <c r="R42" s="12">
        <f>Q42*F42</f>
        <v>1506.5296516567544</v>
      </c>
      <c r="S42" s="12">
        <v>18</v>
      </c>
      <c r="T42" s="12">
        <f>S42*F42</f>
        <v>1434.7901444350043</v>
      </c>
      <c r="U42" s="12">
        <f t="shared" si="6"/>
        <v>71.739507221750046</v>
      </c>
      <c r="V42" s="10" t="s">
        <v>12</v>
      </c>
    </row>
    <row r="43" spans="1:22" ht="30" x14ac:dyDescent="0.25">
      <c r="A43" s="5"/>
      <c r="B43" s="5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>
        <v>21.3</v>
      </c>
      <c r="R43" s="12">
        <f>Q43*F42</f>
        <v>1697.8350042480886</v>
      </c>
      <c r="S43" s="12">
        <v>18</v>
      </c>
      <c r="T43" s="12">
        <v>1195.7</v>
      </c>
      <c r="U43" s="12">
        <f t="shared" si="6"/>
        <v>502.13500424808853</v>
      </c>
      <c r="V43" s="10" t="s">
        <v>18</v>
      </c>
    </row>
    <row r="44" spans="1:22" ht="30" x14ac:dyDescent="0.25">
      <c r="A44" s="5"/>
      <c r="B44" s="5"/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>
        <v>18</v>
      </c>
      <c r="R44" s="12">
        <f>Q44*F42</f>
        <v>1434.7901444350043</v>
      </c>
      <c r="S44" s="12">
        <v>18</v>
      </c>
      <c r="T44" s="12">
        <v>1195.7</v>
      </c>
      <c r="U44" s="12">
        <f t="shared" si="6"/>
        <v>239.09014443500428</v>
      </c>
      <c r="V44" s="10" t="s">
        <v>14</v>
      </c>
    </row>
    <row r="45" spans="1:22" ht="30" x14ac:dyDescent="0.25">
      <c r="A45" s="5"/>
      <c r="B45" s="5"/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>
        <v>19.5</v>
      </c>
      <c r="R45" s="12">
        <f>Q45*F42</f>
        <v>1554.355989804588</v>
      </c>
      <c r="S45" s="12">
        <v>18</v>
      </c>
      <c r="T45" s="12">
        <v>1195.7</v>
      </c>
      <c r="U45" s="12">
        <f t="shared" si="6"/>
        <v>358.65598980458799</v>
      </c>
      <c r="V45" s="10" t="s">
        <v>14</v>
      </c>
    </row>
    <row r="46" spans="1:22" ht="45" x14ac:dyDescent="0.25">
      <c r="A46" s="5" t="s">
        <v>8</v>
      </c>
      <c r="B46" s="5" t="s">
        <v>34</v>
      </c>
      <c r="C46" s="6">
        <v>2023</v>
      </c>
      <c r="D46" s="7">
        <v>19006</v>
      </c>
      <c r="E46" s="7">
        <v>1408505.9</v>
      </c>
      <c r="F46" s="7">
        <f>E46/D46</f>
        <v>74.108486793644104</v>
      </c>
      <c r="G46" s="7">
        <v>284.5</v>
      </c>
      <c r="H46" s="7">
        <f>F46*G46</f>
        <v>21083.864492791748</v>
      </c>
      <c r="I46" s="7">
        <v>288</v>
      </c>
      <c r="J46" s="7">
        <f>I46*F46</f>
        <v>21343.244196569503</v>
      </c>
      <c r="K46" s="7">
        <f t="shared" ref="K46:K47" si="11">H46-J46</f>
        <v>-259.37970377775491</v>
      </c>
      <c r="L46" s="7"/>
      <c r="M46" s="7"/>
      <c r="N46" s="7"/>
      <c r="O46" s="7"/>
      <c r="P46" s="7"/>
      <c r="Q46" s="7">
        <v>18.7</v>
      </c>
      <c r="R46" s="12">
        <f>Q46*F46</f>
        <v>1385.8287030411448</v>
      </c>
      <c r="S46" s="12">
        <v>18</v>
      </c>
      <c r="T46" s="12">
        <f>S46*F46</f>
        <v>1333.952762285594</v>
      </c>
      <c r="U46" s="12">
        <f t="shared" si="6"/>
        <v>51.875940755550801</v>
      </c>
      <c r="V46" s="10" t="s">
        <v>18</v>
      </c>
    </row>
    <row r="47" spans="1:22" ht="30" x14ac:dyDescent="0.25">
      <c r="A47" s="5"/>
      <c r="B47" s="5"/>
      <c r="C47" s="6"/>
      <c r="D47" s="7"/>
      <c r="E47" s="7"/>
      <c r="F47" s="7"/>
      <c r="G47" s="7">
        <v>544.79999999999995</v>
      </c>
      <c r="H47" s="12">
        <f>G47*F46</f>
        <v>40374.303605177302</v>
      </c>
      <c r="I47" s="12">
        <v>540</v>
      </c>
      <c r="J47" s="12">
        <f>I47*F46</f>
        <v>40018.582868567813</v>
      </c>
      <c r="K47" s="7">
        <f t="shared" si="11"/>
        <v>355.72073660948809</v>
      </c>
      <c r="L47" s="7"/>
      <c r="M47" s="7"/>
      <c r="N47" s="7"/>
      <c r="O47" s="7"/>
      <c r="P47" s="7"/>
      <c r="Q47" s="7">
        <v>20.9</v>
      </c>
      <c r="R47" s="12">
        <f>Q47*F46</f>
        <v>1548.8673739871617</v>
      </c>
      <c r="S47" s="12">
        <v>18</v>
      </c>
      <c r="T47" s="12">
        <v>1111.5999999999999</v>
      </c>
      <c r="U47" s="12">
        <f t="shared" si="6"/>
        <v>437.26737398716182</v>
      </c>
      <c r="V47" s="10" t="s">
        <v>12</v>
      </c>
    </row>
    <row r="48" spans="1:22" ht="30" x14ac:dyDescent="0.25">
      <c r="A48" s="5"/>
      <c r="B48" s="5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>
        <v>20.7</v>
      </c>
      <c r="R48" s="12">
        <f>Q48*F46</f>
        <v>1534.0456766284328</v>
      </c>
      <c r="S48" s="12">
        <v>18</v>
      </c>
      <c r="T48" s="12">
        <v>1111.5999999999999</v>
      </c>
      <c r="U48" s="12">
        <f t="shared" si="6"/>
        <v>422.44567662843292</v>
      </c>
      <c r="V48" s="10" t="s">
        <v>14</v>
      </c>
    </row>
    <row r="49" spans="1:22" ht="30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>
        <v>17.100000000000001</v>
      </c>
      <c r="R49" s="12">
        <f>Q49*F46</f>
        <v>1267.2551241713143</v>
      </c>
      <c r="S49" s="12">
        <v>18</v>
      </c>
      <c r="T49" s="12">
        <v>1111.5999999999999</v>
      </c>
      <c r="U49" s="12">
        <f t="shared" si="6"/>
        <v>155.65512417131436</v>
      </c>
      <c r="V49" s="10" t="s">
        <v>14</v>
      </c>
    </row>
    <row r="50" spans="1:22" ht="45" hidden="1" x14ac:dyDescent="0.25">
      <c r="A50" s="5" t="s">
        <v>8</v>
      </c>
      <c r="B50" s="5" t="s">
        <v>10</v>
      </c>
      <c r="C50" s="6">
        <v>2024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10" t="s">
        <v>25</v>
      </c>
    </row>
    <row r="52" spans="1:22" ht="15.75" x14ac:dyDescent="0.25">
      <c r="A52" s="22" t="s">
        <v>43</v>
      </c>
    </row>
  </sheetData>
  <mergeCells count="5">
    <mergeCell ref="A2:V2"/>
    <mergeCell ref="A5:V5"/>
    <mergeCell ref="A13:V13"/>
    <mergeCell ref="A6:B6"/>
    <mergeCell ref="A14:B14"/>
  </mergeCells>
  <pageMargins left="0.31496062992125984" right="0.11811023622047245" top="0.15748031496062992" bottom="0.15748031496062992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Параметры объектов</vt:lpstr>
      <vt:lpstr>'Параметры объектов'!Заголовки_для_печати</vt:lpstr>
      <vt:lpstr>'Параметры объектов'!Область_печати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Василец</cp:lastModifiedBy>
  <cp:lastPrinted>2024-02-05T11:12:52Z</cp:lastPrinted>
  <dcterms:created xsi:type="dcterms:W3CDTF">2023-04-19T09:16:23Z</dcterms:created>
  <dcterms:modified xsi:type="dcterms:W3CDTF">2024-02-12T10:05:13Z</dcterms:modified>
</cp:coreProperties>
</file>