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ЭтаКнига" defaultThemeVersion="124226"/>
  <mc:AlternateContent xmlns:mc="http://schemas.openxmlformats.org/markup-compatibility/2006">
    <mc:Choice Requires="x15">
      <x15ac:absPath xmlns:x15ac="http://schemas.microsoft.com/office/spreadsheetml/2010/11/ac" url="C:\Users\sky-t\Desktop\На отправку ПФР\"/>
    </mc:Choice>
  </mc:AlternateContent>
  <xr:revisionPtr revIDLastSave="0" documentId="13_ncr:1_{BFAD7B9E-8981-41BF-B4AE-F2298A120DE0}" xr6:coauthVersionLast="46" xr6:coauthVersionMax="46" xr10:uidLastSave="{00000000-0000-0000-0000-000000000000}"/>
  <bookViews>
    <workbookView xWindow="-110" yWindow="-110" windowWidth="19420" windowHeight="10420" tabRatio="927" activeTab="1" xr2:uid="{00000000-000D-0000-FFFF-FFFF00000000}"/>
  </bookViews>
  <sheets>
    <sheet name="Доходы" sheetId="527" r:id="rId1"/>
    <sheet name="Расходы" sheetId="446" r:id="rId2"/>
    <sheet name="Приложение №4 СХ" sheetId="439" state="hidden" r:id="rId3"/>
    <sheet name="Приложение №4 СХ_субс" sheetId="440" state="hidden" r:id="rId4"/>
    <sheet name="Лист1" sheetId="535" state="hidden" r:id="rId5"/>
    <sheet name="Источники" sheetId="536" r:id="rId6"/>
  </sheets>
  <externalReferences>
    <externalReference r:id="rId7"/>
    <externalReference r:id="rId8"/>
    <externalReference r:id="rId9"/>
  </externalReferences>
  <definedNames>
    <definedName name="_xlnm._FilterDatabase" localSheetId="0" hidden="1">Доходы!$A$10:$H$163</definedName>
    <definedName name="XDO_?BUDGET_NAME_S1?" localSheetId="2">#REF!</definedName>
    <definedName name="XDO_?BUDGET_NAME_S1?">#REF!</definedName>
    <definedName name="XDO_?BUDGET_NAME_S1_W?" localSheetId="2">#REF!</definedName>
    <definedName name="XDO_?BUDGET_NAME_S1_W?">#REF!</definedName>
    <definedName name="XDO_?COL_2_1_7?" localSheetId="2">#REF!</definedName>
    <definedName name="XDO_?COL_2_1_7?">#REF!</definedName>
    <definedName name="XDO_?COL_2_2_6?" localSheetId="2">'[1]2.2'!#REF!</definedName>
    <definedName name="XDO_?COL_2_2_6?">'[1]2.2'!#REF!</definedName>
    <definedName name="XDO_?COL_3_1_4?" localSheetId="2">#REF!</definedName>
    <definedName name="XDO_?COL_3_1_4?">#REF!</definedName>
    <definedName name="XDO_?COL_3_2_5?" localSheetId="2">#REF!</definedName>
    <definedName name="XDO_?COL_3_2_5?">#REF!</definedName>
    <definedName name="XDO_?D06?" localSheetId="2">#REF!</definedName>
    <definedName name="XDO_?D06?">#REF!</definedName>
    <definedName name="XDO_?DATA004_S1?" localSheetId="2">#REF!</definedName>
    <definedName name="XDO_?DATA004_S1?">#REF!</definedName>
    <definedName name="XDO_?DATA004_S1_1?" localSheetId="2">#REF!</definedName>
    <definedName name="XDO_?DATA004_S1_1?">#REF!</definedName>
    <definedName name="XDO_?DATA004_S1_D?" localSheetId="2">#REF!</definedName>
    <definedName name="XDO_?DATA004_S1_D?">#REF!</definedName>
    <definedName name="XDO_?DATA004_S1_D_1?" localSheetId="2">#REF!</definedName>
    <definedName name="XDO_?DATA004_S1_D_1?">#REF!</definedName>
    <definedName name="XDO_?DATA004_S2?" localSheetId="2">#REF!</definedName>
    <definedName name="XDO_?DATA004_S2?">#REF!</definedName>
    <definedName name="XDO_?DATA004_S2_0?" localSheetId="2">#REF!</definedName>
    <definedName name="XDO_?DATA004_S2_0?">#REF!</definedName>
    <definedName name="XDO_?DATA004_S2_1?" localSheetId="2">#REF!</definedName>
    <definedName name="XDO_?DATA004_S2_1?">#REF!</definedName>
    <definedName name="XDO_?DATA004_S2_2?" localSheetId="2">#REF!</definedName>
    <definedName name="XDO_?DATA004_S2_2?">#REF!</definedName>
    <definedName name="XDO_?DATA004_S2_D?" localSheetId="2">#REF!</definedName>
    <definedName name="XDO_?DATA004_S2_D?">#REF!</definedName>
    <definedName name="XDO_?DATA004_S2_D_1?" localSheetId="2">#REF!</definedName>
    <definedName name="XDO_?DATA004_S2_D_1?">#REF!</definedName>
    <definedName name="XDO_?DATA004_S3_0?" localSheetId="2">#REF!</definedName>
    <definedName name="XDO_?DATA004_S3_0?">#REF!</definedName>
    <definedName name="XDO_?DATA004_S3_1?" localSheetId="2">#REF!</definedName>
    <definedName name="XDO_?DATA004_S3_1?">#REF!</definedName>
    <definedName name="XDO_?DATA004_S3_1_F0?" localSheetId="2">#REF!</definedName>
    <definedName name="XDO_?DATA004_S3_1_F0?">#REF!</definedName>
    <definedName name="XDO_?DATA004_S3_2?" localSheetId="2">#REF!</definedName>
    <definedName name="XDO_?DATA004_S3_2?">#REF!</definedName>
    <definedName name="XDO_?DATA004_S3_2_F0?" localSheetId="2">#REF!</definedName>
    <definedName name="XDO_?DATA004_S3_2_F0?">#REF!</definedName>
    <definedName name="XDO_?DATA004_S3_3_F0?" localSheetId="2">#REF!</definedName>
    <definedName name="XDO_?DATA004_S3_3_F0?">#REF!</definedName>
    <definedName name="XDO_?DATA004_S3_4_F0?" localSheetId="2">#REF!</definedName>
    <definedName name="XDO_?DATA004_S3_4_F0?">#REF!</definedName>
    <definedName name="XDO_?DATA004_S3_4_I_F0?" localSheetId="2">#REF!</definedName>
    <definedName name="XDO_?DATA004_S3_4_I_F0?">#REF!</definedName>
    <definedName name="XDO_?DATA004_S3_5_F0?" localSheetId="2">#REF!</definedName>
    <definedName name="XDO_?DATA004_S3_5_F0?">#REF!</definedName>
    <definedName name="XDO_?DATA004_S3_5_I_F0?" localSheetId="2">#REF!</definedName>
    <definedName name="XDO_?DATA004_S3_5_I_F0?">#REF!</definedName>
    <definedName name="XDO_?DATA004_S4_0?" localSheetId="2">#REF!</definedName>
    <definedName name="XDO_?DATA004_S4_0?">#REF!</definedName>
    <definedName name="XDO_?DATA004_S4_I?" localSheetId="2">#REF!</definedName>
    <definedName name="XDO_?DATA004_S4_I?">#REF!</definedName>
    <definedName name="XDO_?DATA004_S5_0?" localSheetId="2">#REF!</definedName>
    <definedName name="XDO_?DATA004_S5_0?">#REF!</definedName>
    <definedName name="XDO_?DATA004_S5_1?" localSheetId="2">#REF!</definedName>
    <definedName name="XDO_?DATA004_S5_1?">#REF!</definedName>
    <definedName name="XDO_?DATA004_S5_2?" localSheetId="2">#REF!</definedName>
    <definedName name="XDO_?DATA004_S5_2?">#REF!</definedName>
    <definedName name="XDO_?DATA004_S5_2_D?" localSheetId="2">#REF!</definedName>
    <definedName name="XDO_?DATA004_S5_2_D?">#REF!</definedName>
    <definedName name="XDO_?DATA004_S5_3?" localSheetId="2">#REF!</definedName>
    <definedName name="XDO_?DATA004_S5_3?">#REF!</definedName>
    <definedName name="XDO_?DATA004_S5_3_D?" localSheetId="2">#REF!</definedName>
    <definedName name="XDO_?DATA004_S5_3_D?">#REF!</definedName>
    <definedName name="XDO_?DATA004_S5_4?" localSheetId="2">#REF!</definedName>
    <definedName name="XDO_?DATA004_S5_4?">#REF!</definedName>
    <definedName name="XDO_?DATA004_S5_5?" localSheetId="2">#REF!</definedName>
    <definedName name="XDO_?DATA004_S5_5?">#REF!</definedName>
    <definedName name="XDO_?DATA004_S5_5_D?" localSheetId="2">#REF!</definedName>
    <definedName name="XDO_?DATA004_S5_5_D?">#REF!</definedName>
    <definedName name="XDO_?DATA004_S5_6?" localSheetId="2">#REF!</definedName>
    <definedName name="XDO_?DATA004_S5_6?">#REF!</definedName>
    <definedName name="XDO_?DATA004_S5_6_D?" localSheetId="2">#REF!</definedName>
    <definedName name="XDO_?DATA004_S5_6_D?">#REF!</definedName>
    <definedName name="XDO_?DATA004_S6_0?" localSheetId="2">#REF!</definedName>
    <definedName name="XDO_?DATA004_S6_0?">#REF!</definedName>
    <definedName name="XDO_?DATA005_S1?" localSheetId="2">#REF!</definedName>
    <definedName name="XDO_?DATA005_S1?">#REF!</definedName>
    <definedName name="XDO_?DATA005_S1_1?" localSheetId="2">#REF!</definedName>
    <definedName name="XDO_?DATA005_S1_1?">#REF!</definedName>
    <definedName name="XDO_?DATA005_S2_0?" localSheetId="2">#REF!</definedName>
    <definedName name="XDO_?DATA005_S2_0?">#REF!</definedName>
    <definedName name="XDO_?DATA005_S2_1?" localSheetId="2">#REF!</definedName>
    <definedName name="XDO_?DATA005_S2_1?">#REF!</definedName>
    <definedName name="XDO_?DATA005_S2_2?" localSheetId="2">#REF!</definedName>
    <definedName name="XDO_?DATA005_S2_2?">#REF!</definedName>
    <definedName name="XDO_?DATA005_S3_0?" localSheetId="2">#REF!</definedName>
    <definedName name="XDO_?DATA005_S3_0?">#REF!</definedName>
    <definedName name="XDO_?DATA005_S3_1?" localSheetId="2">#REF!</definedName>
    <definedName name="XDO_?DATA005_S3_1?">#REF!</definedName>
    <definedName name="XDO_?DATA005_S3_1_F0?" localSheetId="2">#REF!</definedName>
    <definedName name="XDO_?DATA005_S3_1_F0?">#REF!</definedName>
    <definedName name="XDO_?DATA005_S3_2?" localSheetId="2">#REF!</definedName>
    <definedName name="XDO_?DATA005_S3_2?">#REF!</definedName>
    <definedName name="XDO_?DATA005_S3_2_F0?" localSheetId="2">#REF!</definedName>
    <definedName name="XDO_?DATA005_S3_2_F0?">#REF!</definedName>
    <definedName name="XDO_?DATA005_S3_3_F0?" localSheetId="2">#REF!</definedName>
    <definedName name="XDO_?DATA005_S3_3_F0?">#REF!</definedName>
    <definedName name="XDO_?DATA005_S3_4_F0?" localSheetId="2">#REF!</definedName>
    <definedName name="XDO_?DATA005_S3_4_F0?">#REF!</definedName>
    <definedName name="XDO_?DATA005_S3_4_I_F0?" localSheetId="2">#REF!</definedName>
    <definedName name="XDO_?DATA005_S3_4_I_F0?">#REF!</definedName>
    <definedName name="XDO_?DATA005_S3_5_F0?" localSheetId="2">#REF!</definedName>
    <definedName name="XDO_?DATA005_S3_5_F0?">#REF!</definedName>
    <definedName name="XDO_?DATA005_S3_5_I_F0?" localSheetId="2">#REF!</definedName>
    <definedName name="XDO_?DATA005_S3_5_I_F0?">#REF!</definedName>
    <definedName name="XDO_?DATA005_S4_0?" localSheetId="2">#REF!</definedName>
    <definedName name="XDO_?DATA005_S4_0?">#REF!</definedName>
    <definedName name="XDO_?DATA005_S4_I?" localSheetId="2">#REF!</definedName>
    <definedName name="XDO_?DATA005_S4_I?">#REF!</definedName>
    <definedName name="XDO_?DATA005_S5_0?" localSheetId="2">#REF!</definedName>
    <definedName name="XDO_?DATA005_S5_0?">#REF!</definedName>
    <definedName name="XDO_?DATA005_S5_1?" localSheetId="2">#REF!</definedName>
    <definedName name="XDO_?DATA005_S5_1?">#REF!</definedName>
    <definedName name="XDO_?DATA005_S5_2?" localSheetId="2">#REF!</definedName>
    <definedName name="XDO_?DATA005_S5_2?">#REF!</definedName>
    <definedName name="XDO_?DATA005_S5_2_D?" localSheetId="2">#REF!</definedName>
    <definedName name="XDO_?DATA005_S5_2_D?">#REF!</definedName>
    <definedName name="XDO_?DATA005_S5_3?" localSheetId="2">#REF!</definedName>
    <definedName name="XDO_?DATA005_S5_3?">#REF!</definedName>
    <definedName name="XDO_?DATA005_S5_3_D?" localSheetId="2">#REF!</definedName>
    <definedName name="XDO_?DATA005_S5_3_D?">#REF!</definedName>
    <definedName name="XDO_?DATA005_S5_4?" localSheetId="2">#REF!</definedName>
    <definedName name="XDO_?DATA005_S5_4?">#REF!</definedName>
    <definedName name="XDO_?DATA005_S5_5?" localSheetId="2">#REF!</definedName>
    <definedName name="XDO_?DATA005_S5_5?">#REF!</definedName>
    <definedName name="XDO_?DATA005_S5_5_D?" localSheetId="2">#REF!</definedName>
    <definedName name="XDO_?DATA005_S5_5_D?">#REF!</definedName>
    <definedName name="XDO_?DATA005_S5_6?" localSheetId="2">#REF!</definedName>
    <definedName name="XDO_?DATA005_S5_6?">#REF!</definedName>
    <definedName name="XDO_?DATA005_S5_6_D?" localSheetId="2">#REF!</definedName>
    <definedName name="XDO_?DATA005_S5_6_D?">#REF!</definedName>
    <definedName name="XDO_?DATA005_S6_1?" localSheetId="2">#REF!</definedName>
    <definedName name="XDO_?DATA005_S6_1?">#REF!</definedName>
    <definedName name="XDO_?DATA005_S6_2?" localSheetId="2">#REF!</definedName>
    <definedName name="XDO_?DATA005_S6_2?">#REF!</definedName>
    <definedName name="XDO_?DATA005_S6_2_D?" localSheetId="2">#REF!</definedName>
    <definedName name="XDO_?DATA005_S6_2_D?">#REF!</definedName>
    <definedName name="XDO_?DATA005_S6_2_D_1?" localSheetId="2">#REF!</definedName>
    <definedName name="XDO_?DATA005_S6_2_D_1?">#REF!</definedName>
    <definedName name="XDO_?DATA005_S6_3?" localSheetId="2">#REF!</definedName>
    <definedName name="XDO_?DATA005_S6_3?">#REF!</definedName>
    <definedName name="XDO_?DATA005_S6_3_D?" localSheetId="2">#REF!</definedName>
    <definedName name="XDO_?DATA005_S6_3_D?">#REF!</definedName>
    <definedName name="XDO_?DATA005_S6_3_D_1?" localSheetId="2">#REF!</definedName>
    <definedName name="XDO_?DATA005_S6_3_D_1?">#REF!</definedName>
    <definedName name="XDO_?DATA006_S1?" localSheetId="2">#REF!</definedName>
    <definedName name="XDO_?DATA006_S1?">#REF!</definedName>
    <definedName name="XDO_?DATA006_S1_1?" localSheetId="2">#REF!</definedName>
    <definedName name="XDO_?DATA006_S1_1?">#REF!</definedName>
    <definedName name="XDO_?DATA006_S2_0?" localSheetId="2">#REF!</definedName>
    <definedName name="XDO_?DATA006_S2_0?">#REF!</definedName>
    <definedName name="XDO_?DATA006_S2_1?" localSheetId="2">#REF!</definedName>
    <definedName name="XDO_?DATA006_S2_1?">#REF!</definedName>
    <definedName name="XDO_?DATA006_S3_0?" localSheetId="2">#REF!</definedName>
    <definedName name="XDO_?DATA006_S3_0?">#REF!</definedName>
    <definedName name="XDO_?DATA006_S3_1?" localSheetId="2">#REF!</definedName>
    <definedName name="XDO_?DATA006_S3_1?">#REF!</definedName>
    <definedName name="XDO_?DATA006_S3_1_F0?" localSheetId="2">#REF!</definedName>
    <definedName name="XDO_?DATA006_S3_1_F0?">#REF!</definedName>
    <definedName name="XDO_?DATA006_S3_2?" localSheetId="2">#REF!</definedName>
    <definedName name="XDO_?DATA006_S3_2?">#REF!</definedName>
    <definedName name="XDO_?DATA006_S3_2_F0?" localSheetId="2">#REF!</definedName>
    <definedName name="XDO_?DATA006_S3_2_F0?">#REF!</definedName>
    <definedName name="XDO_?DATA006_S3_3_F0?" localSheetId="2">#REF!</definedName>
    <definedName name="XDO_?DATA006_S3_3_F0?">#REF!</definedName>
    <definedName name="XDO_?DATA006_S4_I?" localSheetId="2">#REF!</definedName>
    <definedName name="XDO_?DATA006_S4_I?">#REF!</definedName>
    <definedName name="XDO_?DATA006_S5_1?" localSheetId="2">#REF!</definedName>
    <definedName name="XDO_?DATA006_S5_1?">#REF!</definedName>
    <definedName name="XDO_?DATA006_S5_2?" localSheetId="2">#REF!</definedName>
    <definedName name="XDO_?DATA006_S5_2?">#REF!</definedName>
    <definedName name="XDO_?DATA006_S5_2_D?" localSheetId="2">#REF!</definedName>
    <definedName name="XDO_?DATA006_S5_2_D?">#REF!</definedName>
    <definedName name="XDO_?DATA006_S5_3?" localSheetId="2">#REF!</definedName>
    <definedName name="XDO_?DATA006_S5_3?">#REF!</definedName>
    <definedName name="XDO_?DATA006_S5_3_D?" localSheetId="2">#REF!</definedName>
    <definedName name="XDO_?DATA006_S5_3_D?">#REF!</definedName>
    <definedName name="XDO_?DATA006_S5_4?" localSheetId="2">#REF!</definedName>
    <definedName name="XDO_?DATA006_S5_4?">#REF!</definedName>
    <definedName name="XDO_?DATA006_S5_5?" localSheetId="2">#REF!</definedName>
    <definedName name="XDO_?DATA006_S5_5?">#REF!</definedName>
    <definedName name="XDO_?DATA006_S5_5_D?" localSheetId="2">#REF!</definedName>
    <definedName name="XDO_?DATA006_S5_5_D?">#REF!</definedName>
    <definedName name="XDO_?DATA006_S5_6?" localSheetId="2">#REF!</definedName>
    <definedName name="XDO_?DATA006_S5_6?">#REF!</definedName>
    <definedName name="XDO_?DATA006_S5_6_D?" localSheetId="2">#REF!</definedName>
    <definedName name="XDO_?DATA006_S5_6_D?">#REF!</definedName>
    <definedName name="XDO_?DATA006_S6_1?" localSheetId="2">#REF!</definedName>
    <definedName name="XDO_?DATA006_S6_1?">#REF!</definedName>
    <definedName name="XDO_?DATA006_S6_2?" localSheetId="2">#REF!</definedName>
    <definedName name="XDO_?DATA006_S6_2?">#REF!</definedName>
    <definedName name="XDO_?DATA006_S6_2_D?" localSheetId="2">#REF!</definedName>
    <definedName name="XDO_?DATA006_S6_2_D?">#REF!</definedName>
    <definedName name="XDO_?DATA006_S6_2_D_1?" localSheetId="2">#REF!</definedName>
    <definedName name="XDO_?DATA006_S6_2_D_1?">#REF!</definedName>
    <definedName name="XDO_?DATA006_S6_3?" localSheetId="2">#REF!</definedName>
    <definedName name="XDO_?DATA006_S6_3?">#REF!</definedName>
    <definedName name="XDO_?DATA006_S6_3_D?" localSheetId="2">#REF!</definedName>
    <definedName name="XDO_?DATA006_S6_3_D?">#REF!</definedName>
    <definedName name="XDO_?DATA006_S6_3_D_1?" localSheetId="2">#REF!</definedName>
    <definedName name="XDO_?DATA006_S6_3_D_1?">#REF!</definedName>
    <definedName name="XDO_?DATA007_S3?" localSheetId="2">#REF!</definedName>
    <definedName name="XDO_?DATA007_S3?">#REF!</definedName>
    <definedName name="XDO_?DATA007_S3_1?" localSheetId="2">#REF!</definedName>
    <definedName name="XDO_?DATA007_S3_1?">#REF!</definedName>
    <definedName name="XDO_?DATA007_S3_D?" localSheetId="2">#REF!</definedName>
    <definedName name="XDO_?DATA007_S3_D?">#REF!</definedName>
    <definedName name="XDO_?DATA007_S3_D_1?" localSheetId="2">#REF!</definedName>
    <definedName name="XDO_?DATA007_S3_D_1?">#REF!</definedName>
    <definedName name="XDO_?DATA007_S5_1?" localSheetId="2">#REF!</definedName>
    <definedName name="XDO_?DATA007_S5_1?">#REF!</definedName>
    <definedName name="XDO_?DATA007_S5_2?" localSheetId="2">#REF!</definedName>
    <definedName name="XDO_?DATA007_S5_2?">#REF!</definedName>
    <definedName name="XDO_?DATA007_S5_2_D?" localSheetId="2">#REF!</definedName>
    <definedName name="XDO_?DATA007_S5_2_D?">#REF!</definedName>
    <definedName name="XDO_?DATA007_S5_3?" localSheetId="2">#REF!</definedName>
    <definedName name="XDO_?DATA007_S5_3?">#REF!</definedName>
    <definedName name="XDO_?DATA007_S5_3_D?" localSheetId="2">#REF!</definedName>
    <definedName name="XDO_?DATA007_S5_3_D?">#REF!</definedName>
    <definedName name="XDO_?DATA007_S5_4?" localSheetId="2">#REF!</definedName>
    <definedName name="XDO_?DATA007_S5_4?">#REF!</definedName>
    <definedName name="XDO_?DATA007_S5_5?" localSheetId="2">#REF!</definedName>
    <definedName name="XDO_?DATA007_S5_5?">#REF!</definedName>
    <definedName name="XDO_?DATA007_S5_5_D?" localSheetId="2">#REF!</definedName>
    <definedName name="XDO_?DATA007_S5_5_D?">#REF!</definedName>
    <definedName name="XDO_?DATA007_S5_6?" localSheetId="2">#REF!</definedName>
    <definedName name="XDO_?DATA007_S5_6?">#REF!</definedName>
    <definedName name="XDO_?DATA007_S5_6_D?" localSheetId="2">#REF!</definedName>
    <definedName name="XDO_?DATA007_S5_6_D?">#REF!</definedName>
    <definedName name="XDO_?DATA007_S6_1?" localSheetId="2">#REF!</definedName>
    <definedName name="XDO_?DATA007_S6_1?">#REF!</definedName>
    <definedName name="XDO_?DATA007_S6_2?" localSheetId="2">#REF!</definedName>
    <definedName name="XDO_?DATA007_S6_2?">#REF!</definedName>
    <definedName name="XDO_?DATA007_S6_2_D?" localSheetId="2">#REF!</definedName>
    <definedName name="XDO_?DATA007_S6_2_D?">#REF!</definedName>
    <definedName name="XDO_?DATA007_S6_2_D_1?" localSheetId="2">#REF!</definedName>
    <definedName name="XDO_?DATA007_S6_2_D_1?">#REF!</definedName>
    <definedName name="XDO_?DATA007_S6_3?" localSheetId="2">#REF!</definedName>
    <definedName name="XDO_?DATA007_S6_3?">#REF!</definedName>
    <definedName name="XDO_?DATA007_S6_3_D?" localSheetId="2">#REF!</definedName>
    <definedName name="XDO_?DATA007_S6_3_D?">#REF!</definedName>
    <definedName name="XDO_?DATA007_S6_3_D_1?" localSheetId="2">#REF!</definedName>
    <definedName name="XDO_?DATA007_S6_3_D_1?">#REF!</definedName>
    <definedName name="XDO_?DATA008_S3?" localSheetId="2">#REF!</definedName>
    <definedName name="XDO_?DATA008_S3?">#REF!</definedName>
    <definedName name="XDO_?DATA008_S3_1?" localSheetId="2">#REF!</definedName>
    <definedName name="XDO_?DATA008_S3_1?">#REF!</definedName>
    <definedName name="XDO_?DATA008_S3_D?" localSheetId="2">#REF!</definedName>
    <definedName name="XDO_?DATA008_S3_D?">#REF!</definedName>
    <definedName name="XDO_?DATA008_S3_D_1?" localSheetId="2">#REF!</definedName>
    <definedName name="XDO_?DATA008_S3_D_1?">#REF!</definedName>
    <definedName name="XDO_?DATA008_S6_1?" localSheetId="2">#REF!</definedName>
    <definedName name="XDO_?DATA008_S6_1?">#REF!</definedName>
    <definedName name="XDO_?DATA008_S6_2?" localSheetId="2">#REF!</definedName>
    <definedName name="XDO_?DATA008_S6_2?">#REF!</definedName>
    <definedName name="XDO_?DATA008_S6_2_D?" localSheetId="2">#REF!</definedName>
    <definedName name="XDO_?DATA008_S6_2_D?">#REF!</definedName>
    <definedName name="XDO_?DATA008_S6_2_D_1?" localSheetId="2">#REF!</definedName>
    <definedName name="XDO_?DATA008_S6_2_D_1?">#REF!</definedName>
    <definedName name="XDO_?DATA008_S6_3?" localSheetId="2">#REF!</definedName>
    <definedName name="XDO_?DATA008_S6_3?">#REF!</definedName>
    <definedName name="XDO_?DATA008_S6_3_D?" localSheetId="2">#REF!</definedName>
    <definedName name="XDO_?DATA008_S6_3_D?">#REF!</definedName>
    <definedName name="XDO_?DATA008_S6_3_D_1?" localSheetId="2">#REF!</definedName>
    <definedName name="XDO_?DATA008_S6_3_D_1?">#REF!</definedName>
    <definedName name="XDO_?DATA009_S3?" localSheetId="2">#REF!</definedName>
    <definedName name="XDO_?DATA009_S3?">#REF!</definedName>
    <definedName name="XDO_?DATA009_S3_1?" localSheetId="2">#REF!</definedName>
    <definedName name="XDO_?DATA009_S3_1?">#REF!</definedName>
    <definedName name="XDO_?DATA009_S3_D?" localSheetId="2">#REF!</definedName>
    <definedName name="XDO_?DATA009_S3_D?">#REF!</definedName>
    <definedName name="XDO_?DATA009_S3_D_1?" localSheetId="2">#REF!</definedName>
    <definedName name="XDO_?DATA009_S3_D_1?">#REF!</definedName>
    <definedName name="XDO_?DATA010_S3?" localSheetId="2">#REF!</definedName>
    <definedName name="XDO_?DATA010_S3?">#REF!</definedName>
    <definedName name="XDO_?DATA010_S3_D?" localSheetId="2">#REF!</definedName>
    <definedName name="XDO_?DATA010_S3_D?">#REF!</definedName>
    <definedName name="XDO_?DATA010_S3_D_1?" localSheetId="2">#REF!</definedName>
    <definedName name="XDO_?DATA010_S3_D_1?">#REF!</definedName>
    <definedName name="XDO_?DESC1?" localSheetId="2">#REF!</definedName>
    <definedName name="XDO_?DESC1?">#REF!</definedName>
    <definedName name="XDO_?KBK_R1?" localSheetId="2">#REF!</definedName>
    <definedName name="XDO_?KBK_R1?">#REF!</definedName>
    <definedName name="XDO_?KBK_R2?" localSheetId="2">#REF!</definedName>
    <definedName name="XDO_?KBK_R2?">#REF!</definedName>
    <definedName name="XDO_?KBK_R3?" localSheetId="2">#REF!</definedName>
    <definedName name="XDO_?KBK_R3?">#REF!</definedName>
    <definedName name="XDO_?KBK_R4?" localSheetId="2">#REF!</definedName>
    <definedName name="XDO_?KBK_R4?">#REF!</definedName>
    <definedName name="XDO_?KP_206_11_VS?" localSheetId="2">#REF!</definedName>
    <definedName name="XDO_?KP_206_11_VS?">#REF!</definedName>
    <definedName name="XDO_?LINE_NAME_S1_1?" localSheetId="2">#REF!</definedName>
    <definedName name="XDO_?LINE_NAME_S1_1?">#REF!</definedName>
    <definedName name="XDO_?LINE_NAME_S1_D?" localSheetId="2">#REF!</definedName>
    <definedName name="XDO_?LINE_NAME_S1_D?">#REF!</definedName>
    <definedName name="XDO_?LINE_NAME_S1_D_1?" localSheetId="2">#REF!</definedName>
    <definedName name="XDO_?LINE_NAME_S1_D_1?">#REF!</definedName>
    <definedName name="XDO_?LINE_NAME_S2_1?" localSheetId="2">#REF!</definedName>
    <definedName name="XDO_?LINE_NAME_S2_1?">#REF!</definedName>
    <definedName name="XDO_?LINE_NAME_S2_D?" localSheetId="2">#REF!</definedName>
    <definedName name="XDO_?LINE_NAME_S2_D?">#REF!</definedName>
    <definedName name="XDO_?LINE_NAME_S2_D_1?" localSheetId="2">#REF!</definedName>
    <definedName name="XDO_?LINE_NAME_S2_D_1?">#REF!</definedName>
    <definedName name="XDO_?LINE_NAME_S3_1_FO?" localSheetId="2">#REF!</definedName>
    <definedName name="XDO_?LINE_NAME_S3_1_FO?">#REF!</definedName>
    <definedName name="XDO_?LINE_NAME_S3_2_FO?" localSheetId="2">#REF!</definedName>
    <definedName name="XDO_?LINE_NAME_S3_2_FO?">#REF!</definedName>
    <definedName name="XDO_?LINE_NAME_S3_4_F0?" localSheetId="2">#REF!</definedName>
    <definedName name="XDO_?LINE_NAME_S3_4_F0?">#REF!</definedName>
    <definedName name="XDO_?LINE_NAME_S3_5_F0?" localSheetId="2">#REF!</definedName>
    <definedName name="XDO_?LINE_NAME_S3_5_F0?">#REF!</definedName>
    <definedName name="XDO_?LINE_NAME_S3_D?" localSheetId="2">#REF!</definedName>
    <definedName name="XDO_?LINE_NAME_S3_D?">#REF!</definedName>
    <definedName name="XDO_?LINE_NAME_S3_D_1?" localSheetId="2">#REF!</definedName>
    <definedName name="XDO_?LINE_NAME_S3_D_1?">#REF!</definedName>
    <definedName name="XDO_?LINE_NAME_S4_1?" localSheetId="2">#REF!</definedName>
    <definedName name="XDO_?LINE_NAME_S4_1?">#REF!</definedName>
    <definedName name="XDO_?LINE_NAME_S5_2_D?" localSheetId="2">#REF!</definedName>
    <definedName name="XDO_?LINE_NAME_S5_2_D?">#REF!</definedName>
    <definedName name="XDO_?LINE_NAME_S5_3_D?" localSheetId="2">#REF!</definedName>
    <definedName name="XDO_?LINE_NAME_S5_3_D?">#REF!</definedName>
    <definedName name="XDO_?LINE_NAME_S5_5_D?" localSheetId="2">#REF!</definedName>
    <definedName name="XDO_?LINE_NAME_S5_5_D?">#REF!</definedName>
    <definedName name="XDO_?LINE_NAME_S5_6_D?" localSheetId="2">#REF!</definedName>
    <definedName name="XDO_?LINE_NAME_S5_6_D?">#REF!</definedName>
    <definedName name="XDO_?LINE_NAME_S6_2_D?" localSheetId="2">#REF!</definedName>
    <definedName name="XDO_?LINE_NAME_S6_2_D?">#REF!</definedName>
    <definedName name="XDO_?LINE_NAME_S6_2_D_1?" localSheetId="2">#REF!</definedName>
    <definedName name="XDO_?LINE_NAME_S6_2_D_1?">#REF!</definedName>
    <definedName name="XDO_?LINE_NAME_S6_3_D?" localSheetId="2">#REF!</definedName>
    <definedName name="XDO_?LINE_NAME_S6_3_D?">#REF!</definedName>
    <definedName name="XDO_?LINE_NAME_S6_3_D_1?" localSheetId="2">#REF!</definedName>
    <definedName name="XDO_?LINE_NAME_S6_3_D_1?">#REF!</definedName>
    <definedName name="XDO_?MEASURE?" localSheetId="2">#REF!</definedName>
    <definedName name="XDO_?MEASURE?">#REF!</definedName>
    <definedName name="XDO_?OKATO_CODE_S1?" localSheetId="2">#REF!</definedName>
    <definedName name="XDO_?OKATO_CODE_S1?">#REF!</definedName>
    <definedName name="XDO_?ON_DATE?" localSheetId="2">#REF!</definedName>
    <definedName name="XDO_?ON_DATE?">#REF!</definedName>
    <definedName name="XDO_?PB_221_VS?" localSheetId="2">#REF!</definedName>
    <definedName name="XDO_?PB_221_VS?">#REF!</definedName>
    <definedName name="XDO_?PPP_CODE_S1?" localSheetId="2">#REF!</definedName>
    <definedName name="XDO_?PPP_CODE_S1?">#REF!</definedName>
    <definedName name="XDO_?REPORT_DATE_S1?" localSheetId="2">#REF!</definedName>
    <definedName name="XDO_?REPORT_DATE_S1?">#REF!</definedName>
    <definedName name="XDO_?REPORT_DATE_TEXT_S1?" localSheetId="2">#REF!</definedName>
    <definedName name="XDO_?REPORT_DATE_TEXT_S1?">#REF!</definedName>
    <definedName name="XDO_?SEC3_DATA003?">#REF!</definedName>
    <definedName name="XDO_?SEC3_DATA004?">#REF!</definedName>
    <definedName name="XDO_?SEC3_DATA005?">#REF!</definedName>
    <definedName name="XDO_?SEC3_DATA006?">#REF!</definedName>
    <definedName name="XDO_?SEC3_I_DATA003?">#REF!</definedName>
    <definedName name="XDO_?SEC3_I_DATA004?">#REF!</definedName>
    <definedName name="XDO_?SEC3_I_DATA005?">#REF!</definedName>
    <definedName name="XDO_?SEC3_I_DATA006?">#REF!</definedName>
    <definedName name="XDO_?SEC3_LINE_NAME?">#REF!</definedName>
    <definedName name="XDO_?SEC3_SEGMENT1?">#REF!</definedName>
    <definedName name="XDO_?SEC3_SEGMENT3?">#REF!</definedName>
    <definedName name="XDO_?SEC3_SEGMENT4?">#REF!</definedName>
    <definedName name="XDO_?SEC3_SEGMENT5?">#REF!</definedName>
    <definedName name="XDO_?SEC3_SEGMENT6?">#REF!</definedName>
    <definedName name="XDO_?SEGMENT1_S1_1?" localSheetId="2">#REF!</definedName>
    <definedName name="XDO_?SEGMENT1_S1_1?">#REF!</definedName>
    <definedName name="XDO_?SEGMENT1_S2_1?" localSheetId="2">#REF!</definedName>
    <definedName name="XDO_?SEGMENT1_S2_1?">#REF!</definedName>
    <definedName name="XDO_?SEGMENT1_S3_1_F0?" localSheetId="2">#REF!</definedName>
    <definedName name="XDO_?SEGMENT1_S3_1_F0?">#REF!</definedName>
    <definedName name="XDO_?SEGMENT1_S3_2_F0?" localSheetId="2">#REF!</definedName>
    <definedName name="XDO_?SEGMENT1_S3_2_F0?">#REF!</definedName>
    <definedName name="XDO_?SEGMENT1_S4_1?" localSheetId="2">#REF!</definedName>
    <definedName name="XDO_?SEGMENT1_S4_1?">#REF!</definedName>
    <definedName name="XDO_?SEGMENT2_S1_1?" localSheetId="2">#REF!</definedName>
    <definedName name="XDO_?SEGMENT2_S1_1?">#REF!</definedName>
    <definedName name="XDO_?SEGMENT2_S1_D?" localSheetId="2">#REF!</definedName>
    <definedName name="XDO_?SEGMENT2_S1_D?">#REF!</definedName>
    <definedName name="XDO_?SEGMENT2_S1_D_1?" localSheetId="2">#REF!</definedName>
    <definedName name="XDO_?SEGMENT2_S1_D_1?">#REF!</definedName>
    <definedName name="XDO_?SEGMENT2_S2_1?" localSheetId="2">#REF!</definedName>
    <definedName name="XDO_?SEGMENT2_S2_1?">#REF!</definedName>
    <definedName name="XDO_?SEGMENT2_S2_D?" localSheetId="2">#REF!</definedName>
    <definedName name="XDO_?SEGMENT2_S2_D?">#REF!</definedName>
    <definedName name="XDO_?SEGMENT2_S2_D_1?" localSheetId="2">#REF!</definedName>
    <definedName name="XDO_?SEGMENT2_S2_D_1?">#REF!</definedName>
    <definedName name="XDO_?SEGMENT2_S3_1_F0?" localSheetId="2">#REF!</definedName>
    <definedName name="XDO_?SEGMENT2_S3_1_F0?">#REF!</definedName>
    <definedName name="XDO_?SEGMENT2_S3_2_F0?" localSheetId="2">#REF!</definedName>
    <definedName name="XDO_?SEGMENT2_S3_2_F0?">#REF!</definedName>
    <definedName name="XDO_?SEGMENT2_S3_4_F0?" localSheetId="2">#REF!</definedName>
    <definedName name="XDO_?SEGMENT2_S3_4_F0?">#REF!</definedName>
    <definedName name="XDO_?SEGMENT2_S3_5_F0?" localSheetId="2">#REF!</definedName>
    <definedName name="XDO_?SEGMENT2_S3_5_F0?">#REF!</definedName>
    <definedName name="XDO_?SEGMENT2_S3_D?" localSheetId="2">#REF!</definedName>
    <definedName name="XDO_?SEGMENT2_S3_D?">#REF!</definedName>
    <definedName name="XDO_?SEGMENT2_S3_D_1?" localSheetId="2">#REF!</definedName>
    <definedName name="XDO_?SEGMENT2_S3_D_1?">#REF!</definedName>
    <definedName name="XDO_?SEGMENT2_S4_1?" localSheetId="2">#REF!</definedName>
    <definedName name="XDO_?SEGMENT2_S4_1?">#REF!</definedName>
    <definedName name="XDO_?SEGMENT2_S5_2_D?" localSheetId="2">#REF!</definedName>
    <definedName name="XDO_?SEGMENT2_S5_2_D?">#REF!</definedName>
    <definedName name="XDO_?SEGMENT2_S5_3_D?" localSheetId="2">#REF!</definedName>
    <definedName name="XDO_?SEGMENT2_S5_3_D?">#REF!</definedName>
    <definedName name="XDO_?SEGMENT2_S5_5_D?" localSheetId="2">#REF!</definedName>
    <definedName name="XDO_?SEGMENT2_S5_5_D?">#REF!</definedName>
    <definedName name="XDO_?SEGMENT2_S5_6_D?" localSheetId="2">#REF!</definedName>
    <definedName name="XDO_?SEGMENT2_S5_6_D?">#REF!</definedName>
    <definedName name="XDO_?SEGMENT2_S6_2_D?" localSheetId="2">#REF!</definedName>
    <definedName name="XDO_?SEGMENT2_S6_2_D?">#REF!</definedName>
    <definedName name="XDO_?SEGMENT2_S6_2_D_1?" localSheetId="2">#REF!</definedName>
    <definedName name="XDO_?SEGMENT2_S6_2_D_1?">#REF!</definedName>
    <definedName name="XDO_?SEGMENT2_S6_3_D?" localSheetId="2">#REF!</definedName>
    <definedName name="XDO_?SEGMENT2_S6_3_D?">#REF!</definedName>
    <definedName name="XDO_?SEGMENT2_S6_3_D_1?" localSheetId="2">#REF!</definedName>
    <definedName name="XDO_?SEGMENT2_S6_3_D_1?">#REF!</definedName>
    <definedName name="XDO_?SEGMENT3_S1_1?" localSheetId="2">#REF!</definedName>
    <definedName name="XDO_?SEGMENT3_S1_1?">#REF!</definedName>
    <definedName name="XDO_?SEGMENT3_S2_1?" localSheetId="2">#REF!</definedName>
    <definedName name="XDO_?SEGMENT3_S2_1?">#REF!</definedName>
    <definedName name="XDO_?SEGMENT3_S2_D?" localSheetId="2">#REF!</definedName>
    <definedName name="XDO_?SEGMENT3_S2_D?">#REF!</definedName>
    <definedName name="XDO_?SEGMENT3_S2_D_1?" localSheetId="2">#REF!</definedName>
    <definedName name="XDO_?SEGMENT3_S2_D_1?">#REF!</definedName>
    <definedName name="XDO_?SEGMENT3_S3_1_F0?" localSheetId="2">#REF!</definedName>
    <definedName name="XDO_?SEGMENT3_S3_1_F0?">#REF!</definedName>
    <definedName name="XDO_?SEGMENT3_S3_2_F0?" localSheetId="2">#REF!</definedName>
    <definedName name="XDO_?SEGMENT3_S3_2_F0?">#REF!</definedName>
    <definedName name="XDO_?SEGMENT3_S3_4_F0?" localSheetId="2">#REF!</definedName>
    <definedName name="XDO_?SEGMENT3_S3_4_F0?">#REF!</definedName>
    <definedName name="XDO_?SEGMENT3_S3_5_F0?" localSheetId="2">#REF!</definedName>
    <definedName name="XDO_?SEGMENT3_S3_5_F0?">#REF!</definedName>
    <definedName name="XDO_?SEGMENT3_S3_D?" localSheetId="2">#REF!</definedName>
    <definedName name="XDO_?SEGMENT3_S3_D?">#REF!</definedName>
    <definedName name="XDO_?SEGMENT3_S3_D_1?" localSheetId="2">#REF!</definedName>
    <definedName name="XDO_?SEGMENT3_S3_D_1?">#REF!</definedName>
    <definedName name="XDO_?SEGMENT3_S6_2_D?" localSheetId="2">#REF!</definedName>
    <definedName name="XDO_?SEGMENT3_S6_2_D?">#REF!</definedName>
    <definedName name="XDO_?SEGMENT3_S6_3_D?" localSheetId="2">#REF!</definedName>
    <definedName name="XDO_?SEGMENT3_S6_3_D?">#REF!</definedName>
    <definedName name="XDO_?SEGMENT4_S2_1?" localSheetId="2">#REF!</definedName>
    <definedName name="XDO_?SEGMENT4_S2_1?">#REF!</definedName>
    <definedName name="XDO_?SEGMENT4_S3_D?" localSheetId="2">#REF!</definedName>
    <definedName name="XDO_?SEGMENT4_S3_D?">#REF!</definedName>
    <definedName name="XDO_?SEGMENT4_S3_D_1?" localSheetId="2">#REF!</definedName>
    <definedName name="XDO_?SEGMENT4_S3_D_1?">#REF!</definedName>
    <definedName name="XDO_?SEGMENT5_S2_1?" localSheetId="2">#REF!</definedName>
    <definedName name="XDO_?SEGMENT5_S2_1?">#REF!</definedName>
    <definedName name="XDO_?SEGMENT5_S3_D?" localSheetId="2">#REF!</definedName>
    <definedName name="XDO_?SEGMENT5_S3_D?">#REF!</definedName>
    <definedName name="XDO_?SEGMENT5_S3_D_1?" localSheetId="2">#REF!</definedName>
    <definedName name="XDO_?SEGMENT5_S3_D_1?">#REF!</definedName>
    <definedName name="XDO_?SIGNATURE_ATTRIBUTE10?" localSheetId="2">#REF!</definedName>
    <definedName name="XDO_?SIGNATURE_ATTRIBUTE10?">#REF!</definedName>
    <definedName name="XDO_?SIGNATURE_ATTRIBUTE2?" localSheetId="2">#REF!</definedName>
    <definedName name="XDO_?SIGNATURE_ATTRIBUTE2?">#REF!</definedName>
    <definedName name="XDO_?SIGNATURE_ATTRIBUTE4?" localSheetId="2">#REF!</definedName>
    <definedName name="XDO_?SIGNATURE_ATTRIBUTE4?">#REF!</definedName>
    <definedName name="XDO_?SIGNATURE_ATTRIBUTE6?" localSheetId="2">#REF!</definedName>
    <definedName name="XDO_?SIGNATURE_ATTRIBUTE6?">#REF!</definedName>
    <definedName name="XDO_?SOURCE_CODE_S1?" localSheetId="2">#REF!</definedName>
    <definedName name="XDO_?SOURCE_CODE_S1?">#REF!</definedName>
    <definedName name="XDO_?SOURCE_NAME_S1?" localSheetId="2">#REF!</definedName>
    <definedName name="XDO_?SOURCE_NAME_S1?">#REF!</definedName>
    <definedName name="XDO_?SOURCE_NAME_S1_W?" localSheetId="2">#REF!</definedName>
    <definedName name="XDO_?SOURCE_NAME_S1_W?">#REF!</definedName>
    <definedName name="XDO_GROUP_?DS_BASE_1?" localSheetId="2">#REF!</definedName>
    <definedName name="XDO_GROUP_?DS_BASE_1?">#REF!</definedName>
    <definedName name="XDO_GROUP_?HEADER?" localSheetId="2">#REF!</definedName>
    <definedName name="XDO_GROUP_?HEADER?">#REF!</definedName>
    <definedName name="XDO_GROUP_?HEADER_SIGN?" localSheetId="2">#REF!</definedName>
    <definedName name="XDO_GROUP_?HEADER_SIGN?">#REF!</definedName>
    <definedName name="XDO_GROUP_?LINE_I_S3?">#REF!</definedName>
    <definedName name="XDO_GROUP_?LINE_S1?" localSheetId="2">#REF!</definedName>
    <definedName name="XDO_GROUP_?LINE_S1?">#REF!</definedName>
    <definedName name="XDO_GROUP_?LINE_S1_010?" localSheetId="2">#REF!</definedName>
    <definedName name="XDO_GROUP_?LINE_S1_010?">#REF!</definedName>
    <definedName name="XDO_GROUP_?LINE_S1_010_B?" localSheetId="2">#REF!</definedName>
    <definedName name="XDO_GROUP_?LINE_S1_010_B?">#REF!</definedName>
    <definedName name="XDO_GROUP_?LINE_S1_B?" localSheetId="2">#REF!</definedName>
    <definedName name="XDO_GROUP_?LINE_S1_B?">#REF!</definedName>
    <definedName name="XDO_GROUP_?LINE_S1_D?" localSheetId="2">#REF!</definedName>
    <definedName name="XDO_GROUP_?LINE_S1_D?">#REF!</definedName>
    <definedName name="XDO_GROUP_?LINE_S1_D_1?" localSheetId="2">#REF!</definedName>
    <definedName name="XDO_GROUP_?LINE_S1_D_1?">#REF!</definedName>
    <definedName name="XDO_GROUP_?LINE_S1_D_2?" localSheetId="2">#REF!</definedName>
    <definedName name="XDO_GROUP_?LINE_S1_D_2?">#REF!</definedName>
    <definedName name="XDO_GROUP_?LINE_S2?" localSheetId="2">#REF!</definedName>
    <definedName name="XDO_GROUP_?LINE_S2?">#REF!</definedName>
    <definedName name="XDO_GROUP_?LINE_S2_1?" localSheetId="2">#REF!</definedName>
    <definedName name="XDO_GROUP_?LINE_S2_1?">#REF!</definedName>
    <definedName name="XDO_GROUP_?LINE_S2_2?" localSheetId="2">#REF!</definedName>
    <definedName name="XDO_GROUP_?LINE_S2_2?">#REF!</definedName>
    <definedName name="XDO_GROUP_?LINE_S2_2_B?" localSheetId="2">#REF!</definedName>
    <definedName name="XDO_GROUP_?LINE_S2_2_B?" localSheetId="3">#REF!</definedName>
    <definedName name="XDO_GROUP_?LINE_S2_2_B?" localSheetId="1">'[2]Расходы вед. (откр.)'!#REF!</definedName>
    <definedName name="XDO_GROUP_?LINE_S2_2_B?">'[2]Расходы вед. (откр.)'!#REF!</definedName>
    <definedName name="XDO_GROUP_?LINE_S2_200?" localSheetId="2">#REF!</definedName>
    <definedName name="XDO_GROUP_?LINE_S2_200?">#REF!</definedName>
    <definedName name="XDO_GROUP_?LINE_S2_200B?" localSheetId="2">#REF!</definedName>
    <definedName name="XDO_GROUP_?LINE_S2_200B?" localSheetId="3">#REF!</definedName>
    <definedName name="XDO_GROUP_?LINE_S2_200B?" localSheetId="1">'[2]Расходы вед. (откр.)'!#REF!</definedName>
    <definedName name="XDO_GROUP_?LINE_S2_200B?">'[2]Расходы вед. (откр.)'!#REF!</definedName>
    <definedName name="XDO_GROUP_?LINE_S2_B?" localSheetId="2">#REF!</definedName>
    <definedName name="XDO_GROUP_?LINE_S2_B?">#REF!</definedName>
    <definedName name="XDO_GROUP_?LINE_S2_D?" localSheetId="2">#REF!</definedName>
    <definedName name="XDO_GROUP_?LINE_S2_D?">#REF!</definedName>
    <definedName name="XDO_GROUP_?LINE_S2_D_1?" localSheetId="2">#REF!</definedName>
    <definedName name="XDO_GROUP_?LINE_S2_D_1?">#REF!</definedName>
    <definedName name="XDO_GROUP_?LINE_S2_D_2?" localSheetId="2">#REF!</definedName>
    <definedName name="XDO_GROUP_?LINE_S2_D_2?">#REF!</definedName>
    <definedName name="XDO_GROUP_?LINE_S3?" localSheetId="2">#REF!</definedName>
    <definedName name="XDO_GROUP_?LINE_S3?">#REF!</definedName>
    <definedName name="XDO_GROUP_?LINE_S3_0?" localSheetId="2">#REF!</definedName>
    <definedName name="XDO_GROUP_?LINE_S3_0?">#REF!</definedName>
    <definedName name="XDO_GROUP_?LINE_S3_0_B?" localSheetId="2">#REF!</definedName>
    <definedName name="XDO_GROUP_?LINE_S3_0_B?">#REF!</definedName>
    <definedName name="XDO_GROUP_?LINE_S3_1?" localSheetId="2">#REF!</definedName>
    <definedName name="XDO_GROUP_?LINE_S3_1?">#REF!</definedName>
    <definedName name="XDO_GROUP_?LINE_S3_1_B?" localSheetId="2">#REF!</definedName>
    <definedName name="XDO_GROUP_?LINE_S3_1_B?">#REF!</definedName>
    <definedName name="XDO_GROUP_?LINE_S3_1_F0?" localSheetId="2">#REF!</definedName>
    <definedName name="XDO_GROUP_?LINE_S3_1_F0?">#REF!</definedName>
    <definedName name="XDO_GROUP_?LINE_S3_2?" localSheetId="2">#REF!</definedName>
    <definedName name="XDO_GROUP_?LINE_S3_2?">#REF!</definedName>
    <definedName name="XDO_GROUP_?LINE_S3_2_B?" localSheetId="2">#REF!</definedName>
    <definedName name="XDO_GROUP_?LINE_S3_2_B?">#REF!</definedName>
    <definedName name="XDO_GROUP_?LINE_S3_2_F0?" localSheetId="2">#REF!</definedName>
    <definedName name="XDO_GROUP_?LINE_S3_2_F0?">#REF!</definedName>
    <definedName name="XDO_GROUP_?LINE_S3_3_F0?" localSheetId="2">#REF!</definedName>
    <definedName name="XDO_GROUP_?LINE_S3_3_F0?">#REF!</definedName>
    <definedName name="XDO_GROUP_?LINE_S3_3_FO_B?" localSheetId="2">#REF!</definedName>
    <definedName name="XDO_GROUP_?LINE_S3_3_FO_B?">#REF!</definedName>
    <definedName name="XDO_GROUP_?LINE_S3_4_1_D?" localSheetId="2">#REF!</definedName>
    <definedName name="XDO_GROUP_?LINE_S3_4_1_D?">#REF!</definedName>
    <definedName name="XDO_GROUP_?LINE_S3_4_1_I?" localSheetId="2">#REF!</definedName>
    <definedName name="XDO_GROUP_?LINE_S3_4_1_I?">#REF!</definedName>
    <definedName name="XDO_GROUP_?LINE_S3_4_2_I?" localSheetId="2">#REF!</definedName>
    <definedName name="XDO_GROUP_?LINE_S3_4_2_I?">#REF!</definedName>
    <definedName name="XDO_GROUP_?LINE_S3_4_F0?" localSheetId="2">#REF!</definedName>
    <definedName name="XDO_GROUP_?LINE_S3_4_F0?">#REF!</definedName>
    <definedName name="XDO_GROUP_?LINE_S3_4_FO_B?" localSheetId="2">#REF!</definedName>
    <definedName name="XDO_GROUP_?LINE_S3_4_FO_B?">#REF!</definedName>
    <definedName name="XDO_GROUP_?LINE_S3_4_I_F0?" localSheetId="2">#REF!</definedName>
    <definedName name="XDO_GROUP_?LINE_S3_4_I_F0?">#REF!</definedName>
    <definedName name="XDO_GROUP_?LINE_S3_5_F0?" localSheetId="2">#REF!</definedName>
    <definedName name="XDO_GROUP_?LINE_S3_5_F0?">#REF!</definedName>
    <definedName name="XDO_GROUP_?LINE_S3_5_FO_B?" localSheetId="2">#REF!</definedName>
    <definedName name="XDO_GROUP_?LINE_S3_5_FO_B?">#REF!</definedName>
    <definedName name="XDO_GROUP_?LINE_S3_5_I_F0?" localSheetId="2">#REF!</definedName>
    <definedName name="XDO_GROUP_?LINE_S3_5_I_F0?">#REF!</definedName>
    <definedName name="XDO_GROUP_?LINE_S3_B?" localSheetId="2">#REF!</definedName>
    <definedName name="XDO_GROUP_?LINE_S3_B?">#REF!</definedName>
    <definedName name="XDO_GROUP_?LINE_S3_D?" localSheetId="2">#REF!</definedName>
    <definedName name="XDO_GROUP_?LINE_S3_D?">#REF!</definedName>
    <definedName name="XDO_GROUP_?LINE_S3_D_1?" localSheetId="2">#REF!</definedName>
    <definedName name="XDO_GROUP_?LINE_S3_D_1?">#REF!</definedName>
    <definedName name="XDO_GROUP_?LINE_S3_D_2?" localSheetId="2">#REF!</definedName>
    <definedName name="XDO_GROUP_?LINE_S3_D_2?">#REF!</definedName>
    <definedName name="XDO_GROUP_?LINE_S4?">'[3]4. Расходы КВР'!#REF!</definedName>
    <definedName name="XDO_GROUP_?LINE_S4_1_B?" localSheetId="2">#REF!</definedName>
    <definedName name="XDO_GROUP_?LINE_S4_1_B?" localSheetId="3">#REF!</definedName>
    <definedName name="XDO_GROUP_?LINE_S4_1_B?" localSheetId="1">'[1]2.2'!#REF!</definedName>
    <definedName name="XDO_GROUP_?LINE_S4_1_B?">'[1]2.2'!#REF!</definedName>
    <definedName name="XDO_GROUP_?LINE_S4_2_B?" localSheetId="2">#REF!</definedName>
    <definedName name="XDO_GROUP_?LINE_S4_2_B?">#REF!</definedName>
    <definedName name="XDO_GROUP_?LINE_S4_B?" localSheetId="2">'[1]2.2'!#REF!</definedName>
    <definedName name="XDO_GROUP_?LINE_S4_B?">'[1]2.2'!#REF!</definedName>
    <definedName name="XDO_GROUP_?LINE_S4_B2?">'[3]4. Расходы КВР'!#REF!</definedName>
    <definedName name="XDO_GROUP_?LINE_S4_D?" localSheetId="2">'[1]2.2'!#REF!</definedName>
    <definedName name="XDO_GROUP_?LINE_S4_D?">'[1]2.2'!#REF!</definedName>
    <definedName name="XDO_GROUP_?LINE_S4_D_1?" localSheetId="2">'[1]2.2'!#REF!</definedName>
    <definedName name="XDO_GROUP_?LINE_S4_D_1?">'[1]2.2'!#REF!</definedName>
    <definedName name="XDO_GROUP_?LINE_S5_1?" localSheetId="2">#REF!</definedName>
    <definedName name="XDO_GROUP_?LINE_S5_1?">#REF!</definedName>
    <definedName name="XDO_GROUP_?LINE_S5_1_B?" localSheetId="2">#REF!</definedName>
    <definedName name="XDO_GROUP_?LINE_S5_1_B?">#REF!</definedName>
    <definedName name="XDO_GROUP_?LINE_S5_2?" localSheetId="2">#REF!</definedName>
    <definedName name="XDO_GROUP_?LINE_S5_2?">#REF!</definedName>
    <definedName name="XDO_GROUP_?LINE_S5_2_B?" localSheetId="2">#REF!</definedName>
    <definedName name="XDO_GROUP_?LINE_S5_2_B?">#REF!</definedName>
    <definedName name="XDO_GROUP_?LINE_S5_2_D?" localSheetId="2">#REF!</definedName>
    <definedName name="XDO_GROUP_?LINE_S5_2_D?">#REF!</definedName>
    <definedName name="XDO_GROUP_?LINE_S5_3?" localSheetId="2">#REF!</definedName>
    <definedName name="XDO_GROUP_?LINE_S5_3?">#REF!</definedName>
    <definedName name="XDO_GROUP_?LINE_S5_3_B?" localSheetId="2">#REF!</definedName>
    <definedName name="XDO_GROUP_?LINE_S5_3_B?">#REF!</definedName>
    <definedName name="XDO_GROUP_?LINE_S5_3_D?" localSheetId="2">#REF!</definedName>
    <definedName name="XDO_GROUP_?LINE_S5_3_D?">#REF!</definedName>
    <definedName name="XDO_GROUP_?LINE_S5_4?" localSheetId="2">#REF!</definedName>
    <definedName name="XDO_GROUP_?LINE_S5_4?">#REF!</definedName>
    <definedName name="XDO_GROUP_?LINE_S5_4_B?" localSheetId="2">#REF!</definedName>
    <definedName name="XDO_GROUP_?LINE_S5_4_B?">#REF!</definedName>
    <definedName name="XDO_GROUP_?LINE_S5_5?" localSheetId="2">#REF!</definedName>
    <definedName name="XDO_GROUP_?LINE_S5_5?">#REF!</definedName>
    <definedName name="XDO_GROUP_?LINE_S5_5_B?" localSheetId="2">#REF!</definedName>
    <definedName name="XDO_GROUP_?LINE_S5_5_B?">#REF!</definedName>
    <definedName name="XDO_GROUP_?LINE_S5_5_D?" localSheetId="2">#REF!</definedName>
    <definedName name="XDO_GROUP_?LINE_S5_5_D?">#REF!</definedName>
    <definedName name="XDO_GROUP_?LINE_S5_6?" localSheetId="2">#REF!</definedName>
    <definedName name="XDO_GROUP_?LINE_S5_6?">#REF!</definedName>
    <definedName name="XDO_GROUP_?LINE_S5_6_B?" localSheetId="2">#REF!</definedName>
    <definedName name="XDO_GROUP_?LINE_S5_6_B?">#REF!</definedName>
    <definedName name="XDO_GROUP_?LINE_S5_6_D?" localSheetId="2">#REF!</definedName>
    <definedName name="XDO_GROUP_?LINE_S5_6_D?">#REF!</definedName>
    <definedName name="XDO_GROUP_?LINE_S6?">'[3]5. ФКР'!#REF!</definedName>
    <definedName name="XDO_GROUP_?LINE_S6_1?" localSheetId="2">#REF!</definedName>
    <definedName name="XDO_GROUP_?LINE_S6_1?">#REF!</definedName>
    <definedName name="XDO_GROUP_?LINE_S6_1_B?" localSheetId="2">#REF!</definedName>
    <definedName name="XDO_GROUP_?LINE_S6_1_B?">#REF!</definedName>
    <definedName name="XDO_GROUP_?LINE_S6_2?" localSheetId="2">#REF!</definedName>
    <definedName name="XDO_GROUP_?LINE_S6_2?">#REF!</definedName>
    <definedName name="XDO_GROUP_?LINE_S6_2_B?" localSheetId="2">#REF!</definedName>
    <definedName name="XDO_GROUP_?LINE_S6_2_B?">#REF!</definedName>
    <definedName name="XDO_GROUP_?LINE_S6_2_D?" localSheetId="2">#REF!</definedName>
    <definedName name="XDO_GROUP_?LINE_S6_2_D?">#REF!</definedName>
    <definedName name="XDO_GROUP_?LINE_S6_2_D_1?" localSheetId="2">#REF!</definedName>
    <definedName name="XDO_GROUP_?LINE_S6_2_D_1?">#REF!</definedName>
    <definedName name="XDO_GROUP_?LINE_S6_2_D_2?" localSheetId="2">#REF!</definedName>
    <definedName name="XDO_GROUP_?LINE_S6_2_D_2?">#REF!</definedName>
    <definedName name="XDO_GROUP_?LINE_S6_3?" localSheetId="2">#REF!</definedName>
    <definedName name="XDO_GROUP_?LINE_S6_3?">#REF!</definedName>
    <definedName name="XDO_GROUP_?LINE_S6_3_B?" localSheetId="2">#REF!</definedName>
    <definedName name="XDO_GROUP_?LINE_S6_3_B?">#REF!</definedName>
    <definedName name="XDO_GROUP_?LINE_S6_3_D?" localSheetId="2">#REF!</definedName>
    <definedName name="XDO_GROUP_?LINE_S6_3_D?">#REF!</definedName>
    <definedName name="XDO_GROUP_?LINE_S6_3_D_1?" localSheetId="2">#REF!</definedName>
    <definedName name="XDO_GROUP_?LINE_S6_3_D_1?">#REF!</definedName>
    <definedName name="XDO_GROUP_?LINE_S6_3_D_2?" localSheetId="2">#REF!</definedName>
    <definedName name="XDO_GROUP_?LINE_S6_3_D_2?">#REF!</definedName>
    <definedName name="XDO_GROUP_?LINE_S6_B?">'[3]5. ФКР'!#REF!</definedName>
    <definedName name="XDO_GROUP_?LINE_S6_B2?">'[3]5. ФКР'!#REF!</definedName>
    <definedName name="XDO_GROUP_?LIST_DS_BASE_1?" localSheetId="2">#REF!</definedName>
    <definedName name="XDO_GROUP_?LIST_DS_BASE_1?">#REF!</definedName>
    <definedName name="XDO_GROUP_?null1?" localSheetId="2">#REF!</definedName>
    <definedName name="XDO_GROUP_?null1?">#REF!</definedName>
    <definedName name="XDO_GROUP_?null11?" localSheetId="2">#REF!</definedName>
    <definedName name="XDO_GROUP_?null11?">#REF!</definedName>
    <definedName name="XDO_GROUP_?null12?" localSheetId="2">#REF!</definedName>
    <definedName name="XDO_GROUP_?null12?">#REF!</definedName>
    <definedName name="XDO_GROUP_?null13?" localSheetId="2">#REF!</definedName>
    <definedName name="XDO_GROUP_?null13?">#REF!</definedName>
    <definedName name="XDO_GROUP_?null2?" localSheetId="2">#REF!</definedName>
    <definedName name="XDO_GROUP_?null2?">#REF!</definedName>
    <definedName name="XDO_GROUP_?null3?" localSheetId="2">#REF!</definedName>
    <definedName name="XDO_GROUP_?null3?">#REF!</definedName>
    <definedName name="XDO_GROUP_?null4?" localSheetId="2">'[1]2.2'!#REF!</definedName>
    <definedName name="XDO_GROUP_?null4?">'[1]2.2'!#REF!</definedName>
    <definedName name="XDO_GROUP_?null5?" localSheetId="2">#REF!</definedName>
    <definedName name="XDO_GROUP_?null5?">#REF!</definedName>
    <definedName name="XDO_GROUP_?null6?" localSheetId="2">#REF!</definedName>
    <definedName name="XDO_GROUP_?null6?">#REF!</definedName>
    <definedName name="XDO_GROUP_?null7?" localSheetId="2">#REF!</definedName>
    <definedName name="XDO_GROUP_?null7?">#REF!</definedName>
    <definedName name="XDO_GROUP_?null8?" localSheetId="2">#REF!</definedName>
    <definedName name="XDO_GROUP_?null8?">#REF!</definedName>
    <definedName name="XDO_GROUP_?null9?" localSheetId="2">#REF!</definedName>
    <definedName name="XDO_GROUP_?null9?">#REF!</definedName>
    <definedName name="вапп">#REF!</definedName>
    <definedName name="_xlnm.Print_Titles" localSheetId="0">Доходы!$8:$10</definedName>
    <definedName name="_xlnm.Print_Titles" localSheetId="5">Источники!$4:$6</definedName>
    <definedName name="_xlnm.Print_Titles" localSheetId="2">'Приложение №4 СХ'!$7:$9</definedName>
    <definedName name="_xlnm.Print_Titles" localSheetId="3">'Приложение №4 СХ_субс'!$6:$10</definedName>
    <definedName name="_xlnm.Print_Titles" localSheetId="1">Расходы!$3:$6</definedName>
    <definedName name="_xlnm.Print_Area" localSheetId="0">Доходы!$A$1:$H$163</definedName>
    <definedName name="_xlnm.Print_Area" localSheetId="2">'Приложение №4 СХ'!$B$1:$M$14</definedName>
    <definedName name="_xlnm.Print_Area" localSheetId="1">Расходы!$A$1:$I$88</definedName>
    <definedName name="олдо" localSheetId="2">#REF!</definedName>
    <definedName name="олдо">#REF!</definedName>
    <definedName name="паправки" localSheetId="2">#REF!</definedName>
    <definedName name="паправки">#REF!</definedName>
    <definedName name="роварпопа" localSheetId="2">#REF!</definedName>
    <definedName name="роварпопа">#REF!</definedName>
    <definedName name="Утверждено_Федеральным_законом__О_федеральном_бюджете_на_2007_год" localSheetId="0">#REF!</definedName>
    <definedName name="Утверждено_Федеральным_законом__О_федеральном_бюджете_на_2007_год" localSheetId="2">#REF!</definedName>
    <definedName name="Утверждено_Федеральным_законом__О_федеральном_бюджете_на_2007_год">#REF!</definedName>
    <definedName name="щ" localSheetId="2">#REF!</definedName>
    <definedName name="щ">#REF!</definedName>
  </definedNames>
  <calcPr calcId="181029" fullPrecision="0"/>
</workbook>
</file>

<file path=xl/calcChain.xml><?xml version="1.0" encoding="utf-8"?>
<calcChain xmlns="http://schemas.openxmlformats.org/spreadsheetml/2006/main">
  <c r="K26" i="536" l="1"/>
  <c r="H66" i="446"/>
  <c r="I66" i="446"/>
  <c r="H65" i="446"/>
  <c r="H62" i="446"/>
  <c r="G21" i="446"/>
  <c r="I41" i="446"/>
  <c r="H41" i="446"/>
  <c r="H48" i="446"/>
  <c r="H47" i="446"/>
  <c r="H46" i="446"/>
  <c r="H45" i="446"/>
  <c r="H44" i="446"/>
  <c r="H43" i="446"/>
  <c r="H143" i="527"/>
  <c r="H140" i="527"/>
  <c r="H133" i="527"/>
  <c r="H130" i="527"/>
  <c r="H109" i="527"/>
  <c r="H99" i="527"/>
  <c r="H98" i="527"/>
  <c r="H97" i="527"/>
  <c r="H96" i="527"/>
  <c r="H95" i="527"/>
  <c r="H94" i="527"/>
  <c r="H63" i="527" l="1"/>
  <c r="H52" i="527"/>
  <c r="H47" i="527"/>
  <c r="H36" i="527"/>
  <c r="G83" i="446" l="1"/>
  <c r="G75" i="446"/>
  <c r="F75" i="446"/>
  <c r="H49" i="446"/>
  <c r="F49" i="446"/>
  <c r="G9" i="446"/>
  <c r="F12" i="446"/>
  <c r="F9" i="446" s="1"/>
  <c r="F159" i="527"/>
  <c r="G142" i="527"/>
  <c r="G103" i="527"/>
  <c r="G93" i="527"/>
  <c r="G53" i="527"/>
  <c r="H35" i="527" l="1"/>
  <c r="F20" i="446"/>
  <c r="G7" i="446"/>
  <c r="I85" i="446"/>
  <c r="H85" i="446"/>
  <c r="K25" i="536" l="1"/>
  <c r="K23" i="536"/>
  <c r="K21" i="536"/>
  <c r="K19" i="536"/>
  <c r="K17" i="536"/>
  <c r="K15" i="536"/>
  <c r="K7" i="536"/>
  <c r="H34" i="527" l="1"/>
  <c r="G87" i="527"/>
  <c r="H30" i="527" l="1"/>
  <c r="H19" i="446" l="1"/>
  <c r="I77" i="446" l="1"/>
  <c r="E75" i="446"/>
  <c r="H75" i="446" s="1"/>
  <c r="I65" i="446"/>
  <c r="I11" i="446" l="1"/>
  <c r="H11" i="446"/>
  <c r="G50" i="527" l="1"/>
  <c r="G48" i="527" s="1"/>
  <c r="G40" i="527"/>
  <c r="F93" i="527"/>
  <c r="H93" i="527" s="1"/>
  <c r="I64" i="446" l="1"/>
  <c r="G147" i="527" l="1"/>
  <c r="F147" i="527"/>
  <c r="H141" i="527"/>
  <c r="H103" i="527"/>
  <c r="G11" i="527" l="1"/>
  <c r="G88" i="446" s="1"/>
  <c r="I87" i="446"/>
  <c r="H87" i="446"/>
  <c r="I86" i="446"/>
  <c r="H86" i="446"/>
  <c r="I81" i="446"/>
  <c r="H81" i="446"/>
  <c r="I80" i="446"/>
  <c r="H80" i="446"/>
  <c r="I78" i="446"/>
  <c r="H78" i="446"/>
  <c r="I74" i="446"/>
  <c r="H74" i="446"/>
  <c r="I73" i="446"/>
  <c r="H73" i="446"/>
  <c r="I72" i="446"/>
  <c r="H72" i="446"/>
  <c r="I71" i="446"/>
  <c r="H71" i="446"/>
  <c r="I70" i="446"/>
  <c r="H70" i="446"/>
  <c r="I69" i="446"/>
  <c r="H69" i="446"/>
  <c r="I68" i="446"/>
  <c r="H68" i="446"/>
  <c r="I67" i="446"/>
  <c r="H67" i="446"/>
  <c r="I63" i="446"/>
  <c r="H63" i="446"/>
  <c r="I62" i="446"/>
  <c r="I61" i="446"/>
  <c r="I60" i="446"/>
  <c r="I59" i="446"/>
  <c r="I58" i="446"/>
  <c r="H58" i="446"/>
  <c r="I57" i="446"/>
  <c r="H57" i="446"/>
  <c r="I56" i="446"/>
  <c r="H56" i="446"/>
  <c r="I55" i="446"/>
  <c r="H55" i="446"/>
  <c r="I54" i="446"/>
  <c r="H54" i="446"/>
  <c r="I53" i="446"/>
  <c r="H53" i="446"/>
  <c r="I52" i="446"/>
  <c r="H52" i="446"/>
  <c r="I51" i="446"/>
  <c r="H51" i="446"/>
  <c r="I48" i="446"/>
  <c r="I47" i="446"/>
  <c r="I46" i="446"/>
  <c r="I45" i="446"/>
  <c r="I44" i="446"/>
  <c r="I43" i="446"/>
  <c r="I42" i="446"/>
  <c r="H42" i="446"/>
  <c r="I40" i="446"/>
  <c r="H40" i="446"/>
  <c r="I39" i="446"/>
  <c r="H39" i="446"/>
  <c r="I37" i="446"/>
  <c r="H37" i="446"/>
  <c r="I36" i="446"/>
  <c r="H36" i="446"/>
  <c r="I35" i="446"/>
  <c r="H35" i="446"/>
  <c r="I34" i="446"/>
  <c r="H34" i="446"/>
  <c r="I33" i="446"/>
  <c r="H33" i="446"/>
  <c r="I32" i="446"/>
  <c r="H32" i="446"/>
  <c r="I31" i="446"/>
  <c r="H31" i="446"/>
  <c r="I30" i="446"/>
  <c r="H30" i="446"/>
  <c r="I29" i="446"/>
  <c r="H29" i="446"/>
  <c r="I28" i="446"/>
  <c r="H28" i="446"/>
  <c r="I27" i="446"/>
  <c r="H27" i="446"/>
  <c r="I26" i="446"/>
  <c r="H26" i="446"/>
  <c r="I25" i="446"/>
  <c r="H25" i="446"/>
  <c r="I24" i="446"/>
  <c r="H24" i="446"/>
  <c r="I23" i="446"/>
  <c r="H23" i="446"/>
  <c r="I19" i="446"/>
  <c r="I18" i="446"/>
  <c r="H18" i="446"/>
  <c r="I17" i="446"/>
  <c r="H17" i="446"/>
  <c r="I16" i="446"/>
  <c r="H16" i="446"/>
  <c r="I15" i="446"/>
  <c r="H15" i="446"/>
  <c r="I14" i="446"/>
  <c r="H14" i="446"/>
  <c r="H145" i="527" l="1"/>
  <c r="H139" i="527"/>
  <c r="H138" i="527"/>
  <c r="H137" i="527"/>
  <c r="H136" i="527"/>
  <c r="H135" i="527"/>
  <c r="H134" i="527"/>
  <c r="H128" i="527"/>
  <c r="H127" i="527"/>
  <c r="H126" i="527"/>
  <c r="H125" i="527"/>
  <c r="H124" i="527"/>
  <c r="H123" i="527"/>
  <c r="H122" i="527"/>
  <c r="H121" i="527"/>
  <c r="H120" i="527"/>
  <c r="H119" i="527"/>
  <c r="H118" i="527"/>
  <c r="H117" i="527"/>
  <c r="H116" i="527"/>
  <c r="H115" i="527"/>
  <c r="H114" i="527"/>
  <c r="H113" i="527"/>
  <c r="H112" i="527"/>
  <c r="H111" i="527"/>
  <c r="H110" i="527"/>
  <c r="H108" i="527"/>
  <c r="H107" i="527"/>
  <c r="H106" i="527"/>
  <c r="H105" i="527"/>
  <c r="H104" i="527"/>
  <c r="H90" i="527"/>
  <c r="H89" i="527"/>
  <c r="H81" i="527"/>
  <c r="H80" i="527"/>
  <c r="H79" i="527"/>
  <c r="H78" i="527"/>
  <c r="H77" i="527"/>
  <c r="H74" i="527"/>
  <c r="H62" i="527"/>
  <c r="H51" i="527"/>
  <c r="H46" i="527"/>
  <c r="H45" i="527"/>
  <c r="H44" i="527"/>
  <c r="H43" i="527"/>
  <c r="H42" i="527"/>
  <c r="H37" i="527"/>
  <c r="H32" i="527"/>
  <c r="H31" i="527"/>
  <c r="H29" i="527"/>
  <c r="H26" i="527"/>
  <c r="H23" i="527"/>
  <c r="H22" i="527"/>
  <c r="H21" i="527"/>
  <c r="H19" i="527"/>
  <c r="H18" i="527"/>
  <c r="H17" i="527"/>
  <c r="H16" i="527"/>
  <c r="H15" i="527"/>
  <c r="F151" i="527"/>
  <c r="H68" i="527"/>
  <c r="H53" i="527"/>
  <c r="I49" i="446" l="1"/>
  <c r="I21" i="446"/>
  <c r="I75" i="446"/>
  <c r="I83" i="446"/>
  <c r="I9" i="446" l="1"/>
  <c r="I12" i="446"/>
  <c r="H12" i="446"/>
  <c r="I20" i="446"/>
  <c r="I7" i="446" l="1"/>
  <c r="H9" i="446"/>
  <c r="F14" i="527"/>
  <c r="F33" i="527"/>
  <c r="H33" i="527" s="1"/>
  <c r="F41" i="527"/>
  <c r="H50" i="527"/>
  <c r="F142" i="527"/>
  <c r="H142" i="527" s="1"/>
  <c r="H14" i="527" l="1"/>
  <c r="F48" i="527"/>
  <c r="H48" i="527" s="1"/>
  <c r="H40" i="527"/>
  <c r="H41" i="527"/>
  <c r="F92" i="527"/>
  <c r="H92" i="527" s="1"/>
  <c r="F13" i="527" l="1"/>
  <c r="H13" i="527" l="1"/>
  <c r="H11" i="527"/>
  <c r="Q84" i="535" l="1"/>
  <c r="I84" i="535"/>
  <c r="H84" i="535"/>
  <c r="Q83" i="535"/>
  <c r="I83" i="535"/>
  <c r="H83" i="535"/>
  <c r="Q82" i="535"/>
  <c r="I82" i="535"/>
  <c r="H82" i="535"/>
  <c r="Q81" i="535"/>
  <c r="I81" i="535"/>
  <c r="H81" i="535"/>
  <c r="Q80" i="535"/>
  <c r="G79" i="535"/>
  <c r="F79" i="535"/>
  <c r="Q79" i="535" s="1"/>
  <c r="E79" i="535"/>
  <c r="Q78" i="535"/>
  <c r="I78" i="535"/>
  <c r="H78" i="535"/>
  <c r="Q77" i="535"/>
  <c r="I77" i="535"/>
  <c r="H77" i="535"/>
  <c r="Q76" i="535"/>
  <c r="I76" i="535"/>
  <c r="H76" i="535"/>
  <c r="Q75" i="535"/>
  <c r="I75" i="535"/>
  <c r="H75" i="535"/>
  <c r="Q74" i="535"/>
  <c r="G73" i="535"/>
  <c r="F73" i="535"/>
  <c r="Q73" i="535" s="1"/>
  <c r="E73" i="535"/>
  <c r="Q72" i="535"/>
  <c r="I72" i="535"/>
  <c r="H72" i="535"/>
  <c r="Q71" i="535"/>
  <c r="I71" i="535"/>
  <c r="H71" i="535"/>
  <c r="Q70" i="535"/>
  <c r="I70" i="535"/>
  <c r="H70" i="535"/>
  <c r="Q69" i="535"/>
  <c r="I69" i="535"/>
  <c r="H69" i="535"/>
  <c r="Q68" i="535"/>
  <c r="I68" i="535"/>
  <c r="H68" i="535"/>
  <c r="Q67" i="535"/>
  <c r="I67" i="535"/>
  <c r="H67" i="535"/>
  <c r="Q66" i="535"/>
  <c r="I66" i="535"/>
  <c r="H66" i="535"/>
  <c r="Q65" i="535"/>
  <c r="I65" i="535"/>
  <c r="H65" i="535"/>
  <c r="Q64" i="535"/>
  <c r="I64" i="535"/>
  <c r="H64" i="535"/>
  <c r="Q63" i="535"/>
  <c r="I63" i="535"/>
  <c r="Q62" i="535"/>
  <c r="I62" i="535"/>
  <c r="H62" i="535"/>
  <c r="Q61" i="535"/>
  <c r="I61" i="535"/>
  <c r="H61" i="535"/>
  <c r="Q60" i="535"/>
  <c r="I60" i="535"/>
  <c r="H60" i="535"/>
  <c r="Q59" i="535"/>
  <c r="I59" i="535"/>
  <c r="H59" i="535"/>
  <c r="Q58" i="535"/>
  <c r="I58" i="535"/>
  <c r="H58" i="535"/>
  <c r="Q57" i="535"/>
  <c r="I57" i="535"/>
  <c r="H57" i="535"/>
  <c r="Q56" i="535"/>
  <c r="I56" i="535"/>
  <c r="H56" i="535"/>
  <c r="Q55" i="535"/>
  <c r="I55" i="535"/>
  <c r="H55" i="535"/>
  <c r="Q54" i="535"/>
  <c r="I54" i="535"/>
  <c r="H54" i="535"/>
  <c r="Q53" i="535"/>
  <c r="I53" i="535"/>
  <c r="H53" i="535"/>
  <c r="Q52" i="535"/>
  <c r="I52" i="535"/>
  <c r="H52" i="535"/>
  <c r="Q51" i="535"/>
  <c r="I51" i="535"/>
  <c r="H51" i="535"/>
  <c r="Q50" i="535"/>
  <c r="G49" i="535"/>
  <c r="F49" i="535"/>
  <c r="Q49" i="535" s="1"/>
  <c r="E49" i="535"/>
  <c r="Q48" i="535"/>
  <c r="I48" i="535"/>
  <c r="H48" i="535"/>
  <c r="Q47" i="535"/>
  <c r="I47" i="535"/>
  <c r="H47" i="535"/>
  <c r="Q46" i="535"/>
  <c r="I46" i="535"/>
  <c r="H46" i="535"/>
  <c r="Q45" i="535"/>
  <c r="I45" i="535"/>
  <c r="H45" i="535"/>
  <c r="Q44" i="535"/>
  <c r="I44" i="535"/>
  <c r="H44" i="535"/>
  <c r="Q43" i="535"/>
  <c r="I43" i="535"/>
  <c r="H43" i="535"/>
  <c r="Q42" i="535"/>
  <c r="I42" i="535"/>
  <c r="H42" i="535"/>
  <c r="Q41" i="535"/>
  <c r="I41" i="535"/>
  <c r="H41" i="535"/>
  <c r="Q40" i="535"/>
  <c r="I40" i="535"/>
  <c r="H40" i="535"/>
  <c r="Q39" i="535"/>
  <c r="I39" i="535"/>
  <c r="H39" i="535"/>
  <c r="Q38" i="535"/>
  <c r="I38" i="535"/>
  <c r="H38" i="535"/>
  <c r="Q37" i="535"/>
  <c r="I37" i="535"/>
  <c r="H37" i="535"/>
  <c r="Q36" i="535"/>
  <c r="I36" i="535"/>
  <c r="H36" i="535"/>
  <c r="Q35" i="535"/>
  <c r="I35" i="535"/>
  <c r="H35" i="535"/>
  <c r="Q34" i="535"/>
  <c r="I34" i="535"/>
  <c r="H34" i="535"/>
  <c r="Q33" i="535"/>
  <c r="I33" i="535"/>
  <c r="H33" i="535"/>
  <c r="Q32" i="535"/>
  <c r="I32" i="535"/>
  <c r="H32" i="535"/>
  <c r="Q31" i="535"/>
  <c r="I31" i="535"/>
  <c r="H31" i="535"/>
  <c r="Q30" i="535"/>
  <c r="I30" i="535"/>
  <c r="H30" i="535"/>
  <c r="Q29" i="535"/>
  <c r="I29" i="535"/>
  <c r="H29" i="535"/>
  <c r="Q28" i="535"/>
  <c r="I28" i="535"/>
  <c r="H28" i="535"/>
  <c r="Q27" i="535"/>
  <c r="I27" i="535"/>
  <c r="H27" i="535"/>
  <c r="Q26" i="535"/>
  <c r="I26" i="535"/>
  <c r="H26" i="535"/>
  <c r="Q25" i="535"/>
  <c r="I25" i="535"/>
  <c r="H25" i="535"/>
  <c r="Q24" i="535"/>
  <c r="I24" i="535"/>
  <c r="H24" i="535"/>
  <c r="Q23" i="535"/>
  <c r="I23" i="535"/>
  <c r="H23" i="535"/>
  <c r="Q22" i="535"/>
  <c r="G21" i="535"/>
  <c r="F21" i="535"/>
  <c r="Q21" i="535" s="1"/>
  <c r="E21" i="535"/>
  <c r="Q19" i="535"/>
  <c r="I19" i="535"/>
  <c r="H19" i="535"/>
  <c r="Q18" i="535"/>
  <c r="I18" i="535"/>
  <c r="H18" i="535"/>
  <c r="Q17" i="535"/>
  <c r="I17" i="535"/>
  <c r="H17" i="535"/>
  <c r="Q16" i="535"/>
  <c r="I16" i="535"/>
  <c r="H16" i="535"/>
  <c r="Q15" i="535"/>
  <c r="I15" i="535"/>
  <c r="H15" i="535"/>
  <c r="Q14" i="535"/>
  <c r="I14" i="535"/>
  <c r="H14" i="535"/>
  <c r="Q13" i="535"/>
  <c r="G12" i="535"/>
  <c r="F12" i="535"/>
  <c r="Q12" i="535" s="1"/>
  <c r="E12" i="535"/>
  <c r="Q11" i="535"/>
  <c r="I11" i="535"/>
  <c r="H11" i="535"/>
  <c r="Q10" i="535"/>
  <c r="Q8" i="535"/>
  <c r="I12" i="535" l="1"/>
  <c r="I49" i="535"/>
  <c r="I73" i="535"/>
  <c r="H21" i="535"/>
  <c r="H49" i="535"/>
  <c r="F9" i="535"/>
  <c r="Q9" i="535" s="1"/>
  <c r="H79" i="535"/>
  <c r="G9" i="535"/>
  <c r="G20" i="535"/>
  <c r="H12" i="535"/>
  <c r="E20" i="535"/>
  <c r="H73" i="535"/>
  <c r="E9" i="535"/>
  <c r="F20" i="535"/>
  <c r="I21" i="535"/>
  <c r="I79" i="535"/>
  <c r="E7" i="535" l="1"/>
  <c r="I20" i="535"/>
  <c r="I9" i="535"/>
  <c r="G7" i="535"/>
  <c r="H7" i="535" s="1"/>
  <c r="H20" i="535"/>
  <c r="F7" i="535"/>
  <c r="Q7" i="535" s="1"/>
  <c r="Q20" i="535"/>
  <c r="H9" i="535"/>
  <c r="I7" i="535" l="1"/>
  <c r="H21" i="446" l="1"/>
  <c r="H83" i="446" l="1"/>
  <c r="E20" i="446" l="1"/>
  <c r="H7" i="446" l="1"/>
  <c r="H20" i="446"/>
</calcChain>
</file>

<file path=xl/sharedStrings.xml><?xml version="1.0" encoding="utf-8"?>
<sst xmlns="http://schemas.openxmlformats.org/spreadsheetml/2006/main" count="939" uniqueCount="730">
  <si>
    <t>Информация</t>
  </si>
  <si>
    <t>в том числе:</t>
  </si>
  <si>
    <t>Рз</t>
  </si>
  <si>
    <t>ПР</t>
  </si>
  <si>
    <t>ЦСР</t>
  </si>
  <si>
    <t>сумма</t>
  </si>
  <si>
    <t>№ п/п</t>
  </si>
  <si>
    <t>Наименование показателя</t>
  </si>
  <si>
    <t>Бюджетные ассигнования</t>
  </si>
  <si>
    <t>108</t>
  </si>
  <si>
    <t>утвержденным Федеральным законом "О федеральном бюджете на 2010 год и на плановый период 2011 и 2012 годов"</t>
  </si>
  <si>
    <t>в % к бюджетным ассигнованиям,</t>
  </si>
  <si>
    <t>Мин</t>
  </si>
  <si>
    <t>ДОХОДЫ, всего</t>
  </si>
  <si>
    <t>РАСХОДЫ, всего</t>
  </si>
  <si>
    <t>1) С учетом внесенных изменений.</t>
  </si>
  <si>
    <r>
      <t>Исполнено</t>
    </r>
    <r>
      <rPr>
        <b/>
        <vertAlign val="superscript"/>
        <sz val="10"/>
        <rFont val="Times New Roman"/>
        <family val="1"/>
        <charset val="204"/>
      </rPr>
      <t xml:space="preserve"> 2)</t>
    </r>
  </si>
  <si>
    <r>
      <t xml:space="preserve">утвержденные Федеральным законом "О федеральном бюджете на 2016 год" </t>
    </r>
    <r>
      <rPr>
        <b/>
        <vertAlign val="superscript"/>
        <sz val="10"/>
        <rFont val="Times New Roman"/>
        <family val="1"/>
        <charset val="204"/>
      </rPr>
      <t xml:space="preserve">1) </t>
    </r>
  </si>
  <si>
    <r>
      <t xml:space="preserve"> на 2016 год, установлен-ные сводной бюджетной росписью </t>
    </r>
    <r>
      <rPr>
        <b/>
        <vertAlign val="superscript"/>
        <sz val="10"/>
        <rFont val="Times New Roman"/>
        <family val="1"/>
        <charset val="204"/>
      </rPr>
      <t>1)</t>
    </r>
    <r>
      <rPr>
        <b/>
        <sz val="10"/>
        <rFont val="Times New Roman"/>
        <family val="1"/>
        <charset val="204"/>
      </rPr>
      <t xml:space="preserve">            </t>
    </r>
  </si>
  <si>
    <t>за январь - ________   2016 года</t>
  </si>
  <si>
    <r>
      <t xml:space="preserve">установленным сводной бюджетной росписью на 2016 год </t>
    </r>
    <r>
      <rPr>
        <b/>
        <vertAlign val="superscript"/>
        <sz val="10"/>
        <rFont val="Times New Roman Cyr"/>
        <charset val="204"/>
      </rPr>
      <t>1)</t>
    </r>
  </si>
  <si>
    <t>2) В графе "Исполнено" приводятся предварительные данные исполнения показателей  за отчетный период в 2016 году.</t>
  </si>
  <si>
    <t>о субсидиях на поддержку сельского хозяйства</t>
  </si>
  <si>
    <t>Вр</t>
  </si>
  <si>
    <r>
      <t xml:space="preserve">Утверждено государст-венной программой Российской Федерации в части расходов федерального бюджета на 2016 год </t>
    </r>
    <r>
      <rPr>
        <b/>
        <vertAlign val="superscript"/>
        <sz val="10"/>
        <rFont val="Times New Roman"/>
        <family val="1"/>
        <charset val="204"/>
      </rPr>
      <t xml:space="preserve">1) </t>
    </r>
  </si>
  <si>
    <r>
      <t xml:space="preserve">утвержденным Федеральным законом "О федеральном бюджете на 2016 год" </t>
    </r>
    <r>
      <rPr>
        <b/>
        <vertAlign val="superscript"/>
        <sz val="10"/>
        <rFont val="Times New Roman Cyr"/>
        <charset val="204"/>
      </rPr>
      <t>1)</t>
    </r>
  </si>
  <si>
    <t>Субсидии на реализацию мероприятий федеральной целевой программы "Устойчивое развитие сельских территорий на 2014 - 2017 годы и на период до 2020 года"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на 2013 - 2020 годы" (в части, относящейся к компетенции направления деятельности)</t>
  </si>
  <si>
    <t>2575018</t>
  </si>
  <si>
    <t>500</t>
  </si>
  <si>
    <t>об операциях консолидированного бюджета  Российской Федерации по использованию субсидий, предоставленных  из федерального бюджета и подлежащих учету на лицевых счетах, открытых в территориальных органах Федерального казначейства</t>
  </si>
  <si>
    <t>Межбюджетный трансферт</t>
  </si>
  <si>
    <t>Неиспользованный остаток прошлых лет</t>
  </si>
  <si>
    <t>Операции текущего финансового года</t>
  </si>
  <si>
    <t>Остаток средств в бюджетах на конец отчетного периода</t>
  </si>
  <si>
    <t>на 1 января</t>
  </si>
  <si>
    <t>перечислено дебиторской задолженности прошлых лет</t>
  </si>
  <si>
    <t>возвращено из местных бюджетов</t>
  </si>
  <si>
    <t>возвращено в местные бюджеты</t>
  </si>
  <si>
    <t>возвращено в федеральный
бюджет</t>
  </si>
  <si>
    <t>возвращено из федерального бюджета</t>
  </si>
  <si>
    <t>поступило из федерального бюджета в отчетном периоде</t>
  </si>
  <si>
    <t>возвращено в федеральный бюджет поступлений текущего года</t>
  </si>
  <si>
    <t>кассовый расход бюджета субъекта Российской Федерации</t>
  </si>
  <si>
    <t>кассовый расход местных бюджетов</t>
  </si>
  <si>
    <t>всего</t>
  </si>
  <si>
    <t>в том числе</t>
  </si>
  <si>
    <t>наименование</t>
  </si>
  <si>
    <t>код главы по БК</t>
  </si>
  <si>
    <t>код цели</t>
  </si>
  <si>
    <t>из них перечислено в местные бюджеты</t>
  </si>
  <si>
    <t>в бюджете субъекта Российской Федерации</t>
  </si>
  <si>
    <t>в местных бюджетах</t>
  </si>
  <si>
    <t>в бюджет субъекта Российской
Федерации</t>
  </si>
  <si>
    <t>в местные бюджеты</t>
  </si>
  <si>
    <t>из них взыскано</t>
  </si>
  <si>
    <t>Субсидии на реализацию мероприятий федеральной целевой программы "Устойчивое развитие сельских территорий на 2014 - 2017 годы и на период до 2020 года"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на 2013 - 2020 годы"  (в части, относящейся к компетенции направления деятельности)</t>
  </si>
  <si>
    <t xml:space="preserve">Код раздела и подраздела классификации расходов </t>
  </si>
  <si>
    <t xml:space="preserve">ДЕФИЦИТ (-), ПРОФИЦИТ (+) </t>
  </si>
  <si>
    <t xml:space="preserve">НАЛОГОВЫЕ И НЕНАЛОГОВЫЕ ДОХОДЫ </t>
  </si>
  <si>
    <t>БЕЗВОЗМЕЗДНЫЕ ПОСТУПЛЕНИЯ</t>
  </si>
  <si>
    <t>1 00 00000 00 0000 000</t>
  </si>
  <si>
    <t>1 09 00000 00 0000 000</t>
  </si>
  <si>
    <t>1 11 00000 00 0000 000</t>
  </si>
  <si>
    <t>1 14 00000 00 0000 000</t>
  </si>
  <si>
    <t>1 16 00000 00 0000 000</t>
  </si>
  <si>
    <t>1 17 00000 00 0000 000</t>
  </si>
  <si>
    <t>1 18 00000 00 0000 000</t>
  </si>
  <si>
    <t>2 00 00000 00 0000 000</t>
  </si>
  <si>
    <t>0700</t>
  </si>
  <si>
    <t>ОБРАЗОВАНИЕ</t>
  </si>
  <si>
    <t>ОБЩЕГОСУДАРСТВЕННЫЕ ВОПРОСЫ</t>
  </si>
  <si>
    <t>СОЦИАЛЬНАЯ ПОЛИТИКА</t>
  </si>
  <si>
    <t>0100</t>
  </si>
  <si>
    <t>0108</t>
  </si>
  <si>
    <t>0113</t>
  </si>
  <si>
    <t>1000</t>
  </si>
  <si>
    <t>1001</t>
  </si>
  <si>
    <t>1003</t>
  </si>
  <si>
    <t>1004</t>
  </si>
  <si>
    <t>1005</t>
  </si>
  <si>
    <t>1006</t>
  </si>
  <si>
    <t>ПОСТУПЛЕНИЯ (ПЕРЕЧИСЛЕНИЯ) ПО УРЕГУЛИРОВАНИЮ РАСЧЕТОВ МЕЖДУ БЮДЖЕТАМИ БЮДЖЕТНОЙ СИСТЕМЫ РОССИЙСКОЙ ФЕДЕРАЦИИ</t>
  </si>
  <si>
    <t>ЗАДОЛЖЕННОСТЬ И ПЕРЕРАСЧЕТЫ ПО ОТМЕНЕННЫМ НАЛОГАМ, СБОРАМ И ИНЫМ ОБЯЗАТЕЛЬНЫМ ПЛАТЕЖАМ</t>
  </si>
  <si>
    <t>ДОХОДЫ ОТ ИСПОЛЬЗОВАНИЯ ИМУЩЕСТВА, НАХОДЯЩЕГОСЯ В ГОСУДАРСТВЕННОЙ И МУНИЦИПАЛЬНОЙ СОБСТВЕННОСТИ</t>
  </si>
  <si>
    <t>ДОХОДЫ ОТ ПРОДАЖИ МАТЕРИАЛЬНЫХ И НЕМАТЕРИАЛЬНЫХ АКТИВОВ</t>
  </si>
  <si>
    <t>ШТРАФЫ, САНКЦИИ, ВОЗМЕЩЕНИЕ УЩЕРБА</t>
  </si>
  <si>
    <t>ПРОЧИЕ НЕНАЛОГОВЫЕ ДОХОДЫ</t>
  </si>
  <si>
    <t>Доходы от оказания платных услуг (работ)</t>
  </si>
  <si>
    <t>Доходы от компенсации затрат государства</t>
  </si>
  <si>
    <t>2 08 00000 00 0000 000</t>
  </si>
  <si>
    <t xml:space="preserve">Код классификации доходов бюджета по виду и аналитической группе подвидов доходов бюджетов </t>
  </si>
  <si>
    <t>в процентах к бюджетным ассигнованиям</t>
  </si>
  <si>
    <t>Российской Федерации</t>
  </si>
  <si>
    <t>(тыс. рублей)</t>
  </si>
  <si>
    <t>1. Доходы бюджета Пенсионного фонда Российской Федерации</t>
  </si>
  <si>
    <t xml:space="preserve">страховые взносы на обязательное пенсионное страхование в Российской Федерации, зачисляемые в ПФР на выплату накопительной пенсии 
</t>
  </si>
  <si>
    <t>страховые взносы на обязательное пенсионное страхование, зачисляемые в бюджет ПФР на выплату страховой пенсии (за расчетные периоды с 2002 года по 2009 год включительно)</t>
  </si>
  <si>
    <t>182 1 02 02010 06 0000 160</t>
  </si>
  <si>
    <t>182 1 02 02020 06 0000 160</t>
  </si>
  <si>
    <t>182 1 02 02031 06 0000 160</t>
  </si>
  <si>
    <t>182 1 02 02032 06 0000 160</t>
  </si>
  <si>
    <t xml:space="preserve">взносы организаций, использующих труд членов летных экипажей воздушных судов гражданской авиации, зачисляемые в ПФР на выплату доплат к пенсии </t>
  </si>
  <si>
    <t>страховые взносы на обязательное пенсионное страхование в размере, определяемом исходя из стоимости страхового года, зачисляемые в ПФР на выплату страховой пенсии (за расчетные периоды, истекшие до 1 января 2013 года)</t>
  </si>
  <si>
    <t>страховые взносы на обязательное пенсионное страхование в размере, определяемом исходя из стоимости страхового года, зачисляемые в ПФР на выплату накопительной пенсии (за расчетные периоды, истекшие до 1 января 2013 года)</t>
  </si>
  <si>
    <t xml:space="preserve">взносы, уплачиваемые организациями угольной промышленности в бюджет ПФР на выплату доплаты к пенсии </t>
  </si>
  <si>
    <t>182 1 02 02080 06 0000 160</t>
  </si>
  <si>
    <t>182 1 02 02100 06 0000 160</t>
  </si>
  <si>
    <t>182 1 02 02110 06 0000 160</t>
  </si>
  <si>
    <t>182 1 02 02120 06 0000 160</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</si>
  <si>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ПФР на выплату страховой пенсии в зависимости от результатов специальной оценки условий труда (класса условий труда)</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</si>
  <si>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ПФР на выплату страховой пенсии:</t>
  </si>
  <si>
    <t>182 1 02 02131 06 0000 160</t>
  </si>
  <si>
    <t xml:space="preserve">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ПФР на выплату страховой пенсии </t>
  </si>
  <si>
    <t>182 1 02 02132 06 0000 160</t>
  </si>
  <si>
    <t>страховые взносы на обязательное пенсионное страхование в фиксированном размере, зачисляемые в бюджет ПФР на выплату страховой пенсии</t>
  </si>
  <si>
    <t>страховые взносы на обязательное пенсионное страхование в фиксированном размере, зачисляемые в бюджет ПФР на выплату накопительной пенсии</t>
  </si>
  <si>
    <t>дополнительные страховые взносы на накопительную пенсию и взносы работодателя в пользу застрахованных лиц, уплачивающих дополнительные страховые взносы на накопительную пенсию</t>
  </si>
  <si>
    <t>182 1 02 02140 06 0000 160</t>
  </si>
  <si>
    <t>182 1 02 02150 06 0000 160</t>
  </si>
  <si>
    <t>392 1 02 02041 06 0000 160</t>
  </si>
  <si>
    <t>392 1 02 02042 06 0000 160</t>
  </si>
  <si>
    <t>НАЛОГИ НА СОВОКУПНЫЙ ДОХОД</t>
  </si>
  <si>
    <t xml:space="preserve"> 1 05 00000 00 0000 000</t>
  </si>
  <si>
    <t xml:space="preserve">минимальный налог, зачисляемый в бюджеты государственных внебюджетных фондов (уплаченный (взысканный) за налоговые периоды, истекшие до 1 января 2011 года) </t>
  </si>
  <si>
    <t>182 1 05 01030 01 0000 110</t>
  </si>
  <si>
    <t>недоимка, пени и штрафы по страховым взносам</t>
  </si>
  <si>
    <t xml:space="preserve">страховые взносы в виде фиксированного платежа, зачисляемые в бюджет ПФР на выплату страховой пенсии (по расчетным периодам, истекшим до 1 января 2010 года) </t>
  </si>
  <si>
    <t xml:space="preserve">страховые взносы в виде фиксированного платежа, зачисляемые в бюджет ПФР на выплату накопительной пенсии (по расчетным периодам, истекшим до 1 января 2010 года) </t>
  </si>
  <si>
    <t>182 1 09 08020 06 0000 140</t>
  </si>
  <si>
    <t>Доходы от размещения средств бюджетов</t>
  </si>
  <si>
    <t xml:space="preserve">доходы от временного размещения ПФР средств,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 </t>
  </si>
  <si>
    <t xml:space="preserve">доходы от инвестирования средств резерва ПФР по обязательному пенсионному страхованию </t>
  </si>
  <si>
    <t>392 1 11 02000 00 0000 120</t>
  </si>
  <si>
    <t>392 1 11 02210 06 0000 120</t>
  </si>
  <si>
    <t xml:space="preserve">ДОХОДЫ ОТ ОКАЗАНИЯ ПЛАТНЫХ УСЛУГ (РАБОТ) И КОМПЕНСАЦИИ ЗАТРАТ ГОСУДАРСТВА
</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</si>
  <si>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ПФР</t>
  </si>
  <si>
    <t>392 1 13 01000 00 0000 130</t>
  </si>
  <si>
    <t>392 1 13 02000 00 0000 130</t>
  </si>
  <si>
    <t>1 13 00000 00 0000 130</t>
  </si>
  <si>
    <t>392 1 13 02066 06 0000 130</t>
  </si>
  <si>
    <t>392 1 13 02996 06 0000 130</t>
  </si>
  <si>
    <t xml:space="preserve">доходы от реализации имущества, находящегося в оперативном управлении ПФР (в части реализации основных средств по указанному имуществу) </t>
  </si>
  <si>
    <t xml:space="preserve">доходы от реализации имущества, находящегося в оперативном управлении ПФР (в части реализации материальных запасов по указанному имуществу) </t>
  </si>
  <si>
    <t>392 1 14 02060 06 0000 410</t>
  </si>
  <si>
    <t>392 1 14 02060 06 0000 440</t>
  </si>
  <si>
    <t xml:space="preserve">денежные взыскания, налагаемые в возмещение ущерба, причиненного в результате незаконного или нецелевого использования бюджетных средств </t>
  </si>
  <si>
    <t>средства федерального бюджета, передаваемые бюджету ПФР, на выплату дополнительного ежемесячного материального обеспечения инвалидов вследствие военной травмы в соответствии с Указом Президента Российской Федерации от 1 августа 2005 года № 887 "О мерах по улучшению материального положения инвалидов вследствие военной травмы"</t>
  </si>
  <si>
    <t>средства федерального бюджета, передаваемые бюджету ПФР, на осуществление компенсационных выплат лицам, осуществляющим уход за нетрудоспособными гражданами</t>
  </si>
  <si>
    <t>средства федерального бюджета, передаваемые бюджету ПФР, на осуществление выплаты материального обеспечения специалистам, осуществлявшим деятельность в области ядерного оружейного комплекса Российской Федерации</t>
  </si>
  <si>
    <t>средства федерального бюджета, передаваемые бюджету ПФР, на выплаты федеральной социальной доплаты к пенсии</t>
  </si>
  <si>
    <t>средства федерального бюджета, передаваемые бюджету ПФР, на выплату доплат к пенсиям</t>
  </si>
  <si>
    <t>средства федерального бюджета, передаваемые бюджету ПФР из бюджетов субъектов Российской Федерации через органы службы занятости населения субъектов Российской Федерации на выплату пенсий, назначенных досрочно гражданам, признанным безработными</t>
  </si>
  <si>
    <t>средства федерального бюджета, передаваемые бюджету ПФР,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</si>
  <si>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ПФР, на осуществление ежемесячной денежной выплаты инвалидам</t>
  </si>
  <si>
    <t>средства федерального бюджета, передаваемые бюджету ПФР, на осуществление ежемесячной денежной выплаты ветеранам</t>
  </si>
  <si>
    <t>средства федерального бюджета, передаваемые бюджету ПФР,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</si>
  <si>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средства федерального бюджета, передаваемые бюджету ПФР,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</si>
  <si>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средства федерального бюджета, передаваемые бюджету ПФР, на осуществление ежемесячной денежной выплаты Героям Советского Союза, Героям Российской Федерации и полным кавалерам ордена Славы</t>
  </si>
  <si>
    <t>средства федерального бюджета, передаваемые бюджету ПФР, на 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</si>
  <si>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средства федерального бюджета, передаваемые бюджету ПФР, на выплату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</si>
  <si>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средства федерального бюджета, передаваемые бюджету ПФР из бюджетов субъектов Российской Федерации через органы службы занятости населения субъектов Российской Федерации на выплату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</si>
  <si>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 xml:space="preserve">средства федерального бюджета, передаваемые бюджету ПФР, на предоставление материнского (семейного) капитала </t>
  </si>
  <si>
    <t>средства федерального бюджета, передаваемые бюджету ПФР, на осуществление ежемесячных выплат лицам, осуществляющим уход за детьми-инвалидами и инвалидами с детства I группы</t>
  </si>
  <si>
    <t>средства федерального бюджета, передаваемые бюджету ПФР, на осуществление выплаты пенсии некоторым категориям граждан Российской Федерации</t>
  </si>
  <si>
    <t>средства федерального бюджета, передаваемые бюджету ПФР,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</si>
  <si>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средства федерального бюджета, передаваемые бюджету ПФР, на осуществление пенсионного обеспечения граждан Российской Федерации, постоянно проживающих в Республике Абхазия</t>
  </si>
  <si>
    <t>средства федерального бюджета, передаваемые бюджету ПФР, на валоризацию величины расчетного пенсионного капитала</t>
  </si>
  <si>
    <t>средства федерального бюджета, передаваемые бюджету ПФР, на возмещение расходов по выплате страховых пенсий в связи с зачетом в страховой стаж нестраховых периодов</t>
  </si>
  <si>
    <t>средства федерального бюджета, передаваемые бюджету ПФР, на компенсацию выпадающих доходов бюджета ПФР в связи с установлением пониженных тарифов страховых взносов на обязательное пенсионное страхование</t>
  </si>
  <si>
    <t>средства федерального бюджета, передаваемые бюджету ПФР, на социальную поддержку Героев Социалистического Труда, Героев Труда Российской Федерации и полных кавалеров ордена Трудовой Славы</t>
  </si>
  <si>
    <t>средства федерального бюджета, передаваемые бюджету ПФР,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4520-I "О государственных гарантиях и компенсациях для лиц, работающих и проживающих в районах Крайнего Севера и приравненных к ним местностях"</t>
  </si>
  <si>
    <t>средства федерального бюджета, передаваемые бюджету ПФР, на обязательное пенсионное страхование</t>
  </si>
  <si>
    <t xml:space="preserve">БЕЗВОЗМЕЗДНЫЕ ПОСТУПЛЕНИЯ ОТ НЕРЕЗИДЕНТОВ </t>
  </si>
  <si>
    <t>БЕЗВОЗМЕЗДНЫЕ ПОСТУПЛЕНИЯ ОТ ДРУГИХ БЮДЖЕТОВ БЮДЖЕТНОЙ СИСТЕМЫ РОССИЙСКОЙ ФЕДЕРАЦИИ</t>
  </si>
  <si>
    <t>2 02 00000 00 0000 000</t>
  </si>
  <si>
    <t>2 01 00000 00 0000 000</t>
  </si>
  <si>
    <t>БЕЗВОЗМЕЗДНЫЕ ПОСТУПЛЕНИЯ ОТ НЕГОСУДАРСТВЕННЫХ ОРГАНИЗАЦИЙ</t>
  </si>
  <si>
    <t xml:space="preserve"> 2 04 00000 00 0000 000</t>
  </si>
  <si>
    <t xml:space="preserve">средства пенсионных накоплений, поступившие от негосударственных пенсионных фондов в бюджет ПФР для перечисления их в управляющие компании или государственную управляющую компанию </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</si>
  <si>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</si>
  <si>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</si>
  <si>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 xml:space="preserve"> 2 18 00000 00 0000 000</t>
  </si>
  <si>
    <t>доходы от возврата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</si>
  <si>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ВОЗВРАТ ОСТАТКОВ СУБСИДИЙ, СУБВЕНЦИЙ И ИНЫХ МЕЖБЮДЖЕТНЫХ ТРАНСФЕРТОВ, ИМЕЮЩИХ ЦЕЛЕВОЕ НАЗНАЧЕНИЕ, ПРОШЛЫХ ЛЕТ</t>
  </si>
  <si>
    <t>возврат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ПФР в бюджеты субъектов Российской Федерации</t>
  </si>
  <si>
    <t xml:space="preserve"> 2 19 00000 00 0000 000</t>
  </si>
  <si>
    <t>средства федерального бюджета, передаваемые бюджету ПФР, на выплату дополнительного материального обеспечения, доплат к пенсиям, пособий и компенсаций</t>
  </si>
  <si>
    <t xml:space="preserve"> 1 02 02000 00 0000 000</t>
  </si>
  <si>
    <t>международные отношения и международное сотрудничество</t>
  </si>
  <si>
    <t xml:space="preserve">другие общегосударственные вопросы
</t>
  </si>
  <si>
    <t>2. Расходы бюджета Пенсионного фонда Российской Федерации</t>
  </si>
  <si>
    <t>создание объектов социального и производственного комплексов, в том числе объектов общегражданского назначения, жилья, инфраструктуры, и иных объектов (Капитальные вложения в объекты государственной (муниципальной) собственности)</t>
  </si>
  <si>
    <t xml:space="preserve">ПЕНСИОННОЕ ОБЕСПЕЧЕНИЕ
</t>
  </si>
  <si>
    <t xml:space="preserve">дополнительное ежемесячное материальное обеспечение некоторых категорий граждан Российской Федерации в связи с 60-летием Победы в Великой Отечественной войне 1941 - 1945 годов </t>
  </si>
  <si>
    <t xml:space="preserve">дополнительное ежемесячное материальное обеспечение инвалидов вследствие военной травмы в соответствии с Указом Президента Российской Федерации от 1 августа 2005 года № 887 "О мерах по улучшению материального положения инвалидов вследствие военной травмы" </t>
  </si>
  <si>
    <t xml:space="preserve">выплата федеральной социальной доплаты к пенсии </t>
  </si>
  <si>
    <t xml:space="preserve">выплата дополнительного материального обеспечения, доплат к пенсиям, пособий и компенсаций </t>
  </si>
  <si>
    <t xml:space="preserve">материальное обеспечение специалистов ядерного оружейного комплекса Российской Федерации </t>
  </si>
  <si>
    <t xml:space="preserve">выплата страховой пенсии </t>
  </si>
  <si>
    <t xml:space="preserve">выплата накопительной пенсии </t>
  </si>
  <si>
    <t xml:space="preserve">выплата пенсий по государственному пенсионному обеспечению </t>
  </si>
  <si>
    <t xml:space="preserve">выплата доплат к пенсиям </t>
  </si>
  <si>
    <t>доплата к пенсии членам летных экипажей воздушных судов гражданской авиации</t>
  </si>
  <si>
    <t xml:space="preserve">срочная пенсионная выплата </t>
  </si>
  <si>
    <t>выплата пенсий, назначенных досрочно, гражданам, признанным безработными</t>
  </si>
  <si>
    <t>доплаты к пенсии работникам организаций угольной промышленности</t>
  </si>
  <si>
    <t>выплата пенсии некоторым категориям граждан Российской Федерации</t>
  </si>
  <si>
    <t>осуществление пенсионного обеспечения отдельных категорий граждан Российской Федерации, проживающих на территориях Республики Крым и города федерального значения Севастополя</t>
  </si>
  <si>
    <t xml:space="preserve">осуществление пенсионного обеспечения граждан Российской Федерации, постоянно проживающих в Республике Абхазия </t>
  </si>
  <si>
    <t>выплаты правопреемникам умерших застрахованных лиц</t>
  </si>
  <si>
    <t>выплата пенсий, назначенных Эстонской Республикой (Социальное обеспечение и иные выплаты населению)</t>
  </si>
  <si>
    <t xml:space="preserve">выплата пенсий и иных социальных выплат, назначенных Латвийской Республикой </t>
  </si>
  <si>
    <t>выплата пенсий и иных социальных выплат, назначенных Республикой Беларусь</t>
  </si>
  <si>
    <t>выплата пенсий и иных социальных выплат, назначенных Республикой Болгария</t>
  </si>
  <si>
    <t xml:space="preserve">выплата пенсий, назначенных Литовской Республикой </t>
  </si>
  <si>
    <t xml:space="preserve">СОЦИАЛЬНОЕ ОБЕСПЕЧЕНИЕ НАСЕЛЕНИЯ
</t>
  </si>
  <si>
    <t xml:space="preserve">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 </t>
  </si>
  <si>
    <t>социальная поддержка Героев Советского Союза, Героев Российской Федерации и полных кавалеров ордена Славы</t>
  </si>
  <si>
    <t>осуществление ежемесячной денежной выплаты Героям Советского Союза, Героям Российской Федерации и полным кавалерам ордена Славы</t>
  </si>
  <si>
    <t>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</si>
  <si>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 xml:space="preserve">социальная поддержка Героев Социалистического Труда, Героев Труда Российской Федерации и полных кавалеров ордена Трудовой Славы </t>
  </si>
  <si>
    <t>осуществление ежемесячной денежной выплаты ветеранам</t>
  </si>
  <si>
    <t>единовременная выплата отдельным категориям граждан в связи с празднованием 65-летия Победы в Великой Отечественной войне</t>
  </si>
  <si>
    <t xml:space="preserve">единовременная выплата некоторым категориям граждан Российской Федерации в связи с 67-летием Победы в Великой Отечественной войне 1941 - 1945 годов </t>
  </si>
  <si>
    <t>осуществление ежемесячной денежной выплаты инвалидам</t>
  </si>
  <si>
    <t>выплата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</si>
  <si>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выплата социального пособия на погребение и оказание услуг по погребению согласно гарантированному перечню этих услуг за умерших, получавших страховую или накопительную пенсии</t>
  </si>
  <si>
    <t>выплата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</si>
  <si>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компенсационные выплаты лицам, осуществляющим уход за нетрудоспособными гражданами</t>
  </si>
  <si>
    <t>ежемесячные выплаты лицам, осуществляющим уход за детьми-инвалидами и инвалидами с детства I группы</t>
  </si>
  <si>
    <t>компенсация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</si>
  <si>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оплата стоимости проезда пенсионерам к месту отдыха и обратно один раз в два года</t>
  </si>
  <si>
    <t>единовременная социальная выплата для приобретения или строительства жилого помещения в рамках социальных выплат по непрограммным направлениям деятельности органов управления государственных внебюджетных фондов Российской Федерации</t>
  </si>
  <si>
    <t>ОХРАНА СЕМЬИ И ДЕТСТВА</t>
  </si>
  <si>
    <t>предоставление материнского (семейного) капитала</t>
  </si>
  <si>
    <t xml:space="preserve">направление средств материнского (семейного) капитала, ранее направленных на формирование накопительной пенсии, на улучшение жилищных условий и получение образования ребенком (детьми) </t>
  </si>
  <si>
    <t>ПРИКЛАДНЫЕ НАУЧНЫЕ ИССЛЕДОВАНИЯ В ОБЛАСТИ СОЦИАЛЬНОЙ ПОЛИТИКИ</t>
  </si>
  <si>
    <t>ДРУГИЕ ВОПРОСЫ В ОБЛАСТИ СОЦИАЛЬНОЙ ПОЛИТИКИ</t>
  </si>
  <si>
    <t xml:space="preserve">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t>
  </si>
  <si>
    <t>расходы на обеспечение деятельности (оказание услуг) государственных учреждений (Закупка товаров, работ и услуг для государственных (муниципальных) нужд) (Расходы на информационно - разъяснительную работу и прочие расходы)</t>
  </si>
  <si>
    <t xml:space="preserve">гарантийные взносы в фонд гарантирования пенсионных накоплений, уплачиваемые Пенсионным фондом Российской Федерации </t>
  </si>
  <si>
    <t xml:space="preserve">передача средств пенсионных накоплений в негосударственные пенсионные фонды </t>
  </si>
  <si>
    <t>Аудитор Счетной палаты</t>
  </si>
  <si>
    <t>Увеличение остатков средств, всего</t>
  </si>
  <si>
    <t>Уменьшение остатков средств, всего</t>
  </si>
  <si>
    <t>расходы на обеспечение деятельности (оказание услуг) государственных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</si>
  <si>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обеспечение деятельности (оказание услуг) государственных учреждений (Закупка товаров, работ и услуг для государственных (муниципальных) нужд)</t>
  </si>
  <si>
    <t>расходы на обеспечение деятельности (оказание услуг) государственных учреждений (Социальное обеспечение и иные выплаты населению)</t>
  </si>
  <si>
    <t>расходы на обеспечение деятельности (оказание услуг) государственных учреждений (Иные бюджетные ассигнования)</t>
  </si>
  <si>
    <t>единовременная  выплата средств пенсионных накоплений</t>
  </si>
  <si>
    <t>доходы от временного размещения ПФР средств, сформированных за счет сумм страховых взносов на накопительную пенсию, а также  доходы от реализации (погашения) активов, приобретенных за счет средств пенсионных накоплений</t>
  </si>
  <si>
    <t>доходы от сдачи в аренду имущества, находящегося в оперативном управлении ПФР</t>
  </si>
  <si>
    <t>392 1 11 05036 06 0000 120</t>
  </si>
  <si>
    <t>392 1 11 09046 06 0000 120</t>
  </si>
  <si>
    <t>392 1 17 01060 06 0000 180</t>
  </si>
  <si>
    <t>средства федерального бюджета, передаваемые бюджету ПФР, на софинансирование формирования пенсионных накоплений застрахованных лиц за счет средств Фонда национального благосостояния</t>
  </si>
  <si>
    <t>средства пенсионных накоплений, перечисленных негосударственными пенсионными фондами в бюджет ПФР в связи с проведением в отношении негосударственных пенсионных фондов процедур, влекущих обязанность  передачи средств пенсионных накоплений бюджету ПФР</t>
  </si>
  <si>
    <t xml:space="preserve">средства пенсионных накоплений, сформированных за счет средств материнского (семейного) капитала, поступившие в бюджет ПФР от негосударственных пенсионных фондов для последующего направления на улучшение жилищных условий, получение образования ребенком (детьми) </t>
  </si>
  <si>
    <t>ОПЕРАТИВНАЯ ИНФОРМАЦИЯ</t>
  </si>
  <si>
    <t>392 1 17 06011 06 0000 180</t>
  </si>
  <si>
    <t>3. Источники финансирования дефицита бюджета Пенсионного фонда Российской Федерации</t>
  </si>
  <si>
    <t xml:space="preserve">Исполнено </t>
  </si>
  <si>
    <t>392 1 17 06012 06 0000 180</t>
  </si>
  <si>
    <t>единовременная выплата пенсионерам в размере 5,00 тыс. рублей</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</si>
  <si>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</si>
  <si>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 xml:space="preserve">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t>
  </si>
  <si>
    <t xml:space="preserve">прочие доходы от компенсации затрат бюджета ПФР </t>
  </si>
  <si>
    <t>средства федерального бюджета, передаваемые бюджету ПФР, на осуществление пенсионного обеспечения граждан Российской Федерации, постоянно проживающих в Республике Южная Осетия</t>
  </si>
  <si>
    <t xml:space="preserve">выплата пенсий, назначенных Государством Израиль </t>
  </si>
  <si>
    <t xml:space="preserve">прочие поступления от использования имущества, находящегося в оперативном управлении Пенсионного фонда Российской Федерации </t>
  </si>
  <si>
    <t xml:space="preserve">установленным сводной бюджетной росписью на 2019 год </t>
  </si>
  <si>
    <t>утвержденным Федеральным законом  от          28 ноября 2018 г.  № 432-ФЗ                        (с учетом изменений)</t>
  </si>
  <si>
    <t>утвержденные Федеральным законом от                        28 ноября 2018 г.              № 432-ФЗ                            (с учетом изменений)</t>
  </si>
  <si>
    <t>осуществление пенсионного обеспечения граждан Российской Федерации, постоянно проживающих в Республике Южная Осетия</t>
  </si>
  <si>
    <t xml:space="preserve">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</si>
  <si>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01 05 02 01 06 0001 510</t>
  </si>
  <si>
    <t>01 06 06 03 06 0000 650</t>
  </si>
  <si>
    <t>392 2 02 55183 06 0000 150</t>
  </si>
  <si>
    <t>392 2 02 53124 06 0000 150</t>
  </si>
  <si>
    <t>392 2 02 53121 06 0000 150</t>
  </si>
  <si>
    <t>392 2 02 53118 06 0000 150</t>
  </si>
  <si>
    <t>392 2 02 53115 06 0000 150</t>
  </si>
  <si>
    <t>392 2 02 53074 06 0000 150</t>
  </si>
  <si>
    <t>392 2 02 53073 06 0000 150</t>
  </si>
  <si>
    <t>392 2 02 53072 06 0000 150</t>
  </si>
  <si>
    <t>392 2 02 53071 06 0000 150</t>
  </si>
  <si>
    <t>392 2 02 53070 06 0000 150</t>
  </si>
  <si>
    <t>392 2 02 53069 06 0000 150</t>
  </si>
  <si>
    <t>392 2 02 53068 06 0000 150</t>
  </si>
  <si>
    <t>392 2 02 53067 06 0000 150</t>
  </si>
  <si>
    <t>392 2 02 53065 06 0000 150</t>
  </si>
  <si>
    <t>392 2 02 53061 06 0000 150</t>
  </si>
  <si>
    <t>392 2 02 53060 06 0000 150</t>
  </si>
  <si>
    <t>392 2 02 53057 06 0000 150</t>
  </si>
  <si>
    <t>392 2 02 53056 06 0000 150</t>
  </si>
  <si>
    <t>392 2 02 53039 06 0000 150</t>
  </si>
  <si>
    <t>392 2 02 53036 06 0000 150</t>
  </si>
  <si>
    <t>392 2 02 53035 06 0000 150</t>
  </si>
  <si>
    <t>392 2 02 53019 06 0000 150</t>
  </si>
  <si>
    <t>392 2 02 55184 06 0000 150</t>
  </si>
  <si>
    <t>392 2 02 55185 06 0000 150</t>
  </si>
  <si>
    <t>392 2 02 55186 06 0000 150</t>
  </si>
  <si>
    <t>392 2 02 55198 06 0000 150</t>
  </si>
  <si>
    <t>392 2 02 55199 06 0000 150</t>
  </si>
  <si>
    <t>392 2 02 55206 06 0000 150</t>
  </si>
  <si>
    <t>392 2 18 30090 06 0000 150</t>
  </si>
  <si>
    <t>392 2 18 51980 06 0000 150</t>
  </si>
  <si>
    <t>392 2 18 71000 06 0000 150</t>
  </si>
  <si>
    <t>392 2 19 52900 06 0000 150</t>
  </si>
  <si>
    <t>392 2 19 71010 06 0000 150</t>
  </si>
  <si>
    <t>392 2 19 71020 06 0000 150</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</si>
  <si>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бюджеты субъектов Российской Федерации</t>
  </si>
  <si>
    <t xml:space="preserve">страховые взносы, уплачиваемые лицами, добровольно вступившими в правоотношения по обязательному пенсионному страхованию, зачисляемые в бюджет ПФР на выплату страховой пенсии </t>
  </si>
  <si>
    <t xml:space="preserve">доходы от инвестирования средств пенсионных накоплений, перечисленные управляющими компаниями в бюджет ПФР </t>
  </si>
  <si>
    <t xml:space="preserve">страховые взносы на обязательное пенсионное страхование в Российской Федерации, зачисляемые в ПФР на выплату накопительной пенсии (за расчетные периоды с 2002 года по 2009 год включительно) </t>
  </si>
  <si>
    <t xml:space="preserve">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ПФР на выплату страховой пенсии в зависимости от результатов специальной оценки условий труда (класса условий труда) </t>
  </si>
  <si>
    <t>доходы бюджета ПФР от возврата остатков прочих субсидий, субвенций и иных межбюджетных трансфертов, имеющих целевое назначение, прошлых лет</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</si>
  <si>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федеральный бюджет</t>
  </si>
  <si>
    <t>единовременная выплата некоторым категориям граждан Российской Федерации в связи с 70-летием Победы в Великой Отечественной войне 1941 - 1945 годов</t>
  </si>
  <si>
    <t>единовременная выплата некоторым категориям граждан Российской Федерации в связи с 73-летием Победы в Великой Отечественной войне 1941 - 1945 годов</t>
  </si>
  <si>
    <t>ежегодная денежная выплата некоторым категориям граждан Российской Федерации к дню Победы в Великой Отечественной войне 1941 - 1945 годов</t>
  </si>
  <si>
    <t>2019 год</t>
  </si>
  <si>
    <t xml:space="preserve">Утверждено </t>
  </si>
  <si>
    <t>Исполнено за  III квартал  2019 года</t>
  </si>
  <si>
    <t>Федеральным законом на 2019 год</t>
  </si>
  <si>
    <t xml:space="preserve">сводной бюджетной росписью на 2019 год </t>
  </si>
  <si>
    <t>в % к Федеральному законую на 2019 год</t>
  </si>
  <si>
    <t>в % к сводной бюджетной росписи на 2019 год</t>
  </si>
  <si>
    <t>Пенсионный фонд Российской Федерации</t>
  </si>
  <si>
    <t>Общегосударственные вопросы</t>
  </si>
  <si>
    <t>Международные отношения и международное сотрудничество</t>
  </si>
  <si>
    <t>Другие общегосударственные вопросы</t>
  </si>
  <si>
    <t>Расходы на обеспечение деятельности (оказание услуг) государственных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</si>
  <si>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обеспечение деятельности (оказание услуг) государственных учреждений (Закупка товаров, работ и услуг для обеспечениягосударственных (муниципальных) нужд)</t>
  </si>
  <si>
    <t>Расходы на обеспечение деятельности (оказание услуг) государственных учреждений (Социальное обеспечение и иные выплаты населению)</t>
  </si>
  <si>
    <t>Расходы на обеспечение деятельности (оказание услуг) государственных учреждений (Иные бюджетные ассигнования)</t>
  </si>
  <si>
    <t>Создание объектов социального и производственного комплексов, в том числе объектов общегражданского назначения, жилья, инфраструктуры, и иных объектов (Капитальные вложения в объекты государственной (муниципальной) собственности)</t>
  </si>
  <si>
    <t>Образование</t>
  </si>
  <si>
    <t>Социальная политика</t>
  </si>
  <si>
    <t>Пенсионное обеспечение</t>
  </si>
  <si>
    <t xml:space="preserve">Дополнительное ежемесячное материальное обеспечение некоторых категорий граждан Российской Федерации в связи с 60-летием Победы в Великой Отечественной войне 1941 - 1945 годов </t>
  </si>
  <si>
    <t xml:space="preserve">Дополнительное ежемесячное материальное обеспечение инвалидов вследствие военной травмы в соответствии с Указом Президента Российской Федерации от 1 августа 2005 года N 887 "О мерах по улучшению материального положения инвалидов вследствие военной травмы" </t>
  </si>
  <si>
    <t xml:space="preserve">Выплата федеральной социальной доплаты к пенсии </t>
  </si>
  <si>
    <t xml:space="preserve">Выплата дополнительного материального обеспечения, доплат к пенсиям, пособий и компенсаций </t>
  </si>
  <si>
    <t xml:space="preserve">Материальное обеспечение специалистов ядерного оружейного комплекса Российской Федерации </t>
  </si>
  <si>
    <t xml:space="preserve">Выплата страховой пенсии </t>
  </si>
  <si>
    <t xml:space="preserve">Выплата накопительной пенсии </t>
  </si>
  <si>
    <t xml:space="preserve">Выплата пенсий по государственному пенсионному обеспечению </t>
  </si>
  <si>
    <t xml:space="preserve">Выплата доплат к пенсиям </t>
  </si>
  <si>
    <t>Доплата к пенсии членам летных экипажей воздушных судов гражданской авиации</t>
  </si>
  <si>
    <t xml:space="preserve">Единовременная выплата средств пенсионных накоплений </t>
  </si>
  <si>
    <t xml:space="preserve">Срочная пенсионная выплата </t>
  </si>
  <si>
    <t>Выплата пенсий, назначенных досрочно, гражданам, признанным безработными</t>
  </si>
  <si>
    <t>Доплаты к пенсии работникам организаций угольной промышленности</t>
  </si>
  <si>
    <t>Выплата пенсии некоторым категориям граждан Российской Федерации (Социальное обеспечение и иные выплаты населению)</t>
  </si>
  <si>
    <t>Осуществление пенсионного обеспечения отдельных категорий граждан Российской Федерации, проживающих на территориях Республики Крым и города федерального значения Севастополя</t>
  </si>
  <si>
    <t>Осуществление пенсионного обеспечения граждан Российской Федерации, постоянно проживающих в Республике Абхазия (Социальное обеспечение и иные выплаты населению)</t>
  </si>
  <si>
    <t>Единовременная выплата пенсионерам</t>
  </si>
  <si>
    <t>Осуществление пенсионного обеспечения граждан Российской Федерации, постоянно проживающих в Республике Южная Осетия (Социальное обеспечение и иные выплаты населению)</t>
  </si>
  <si>
    <t>Выплаты правопреемникам умерших застрахованных лиц (Социальное обеспечение и иные выплаты населению)</t>
  </si>
  <si>
    <t>Выплата пенсий, назначенных Эстонской Республикой (Социальное обеспечение и иные выплаты населению)</t>
  </si>
  <si>
    <t>Выплата пенсий и иных социальных выплат, назначенных Латвийской Республикой (Социальное обеспечение и иные выплаты населению)</t>
  </si>
  <si>
    <t>Выплата пенсий и иных социальных выплат, назначенных Республикой Беларусь (Социальное обеспечение и иные выплаты населению)</t>
  </si>
  <si>
    <t>Выплата пенсий и иных социальных выплат, назначенных Республикой Болгария (Социальное обеспечение и иные выплаты населению)</t>
  </si>
  <si>
    <t>Выплата пенсий, назначенных Литовской Республикой (Социальное обеспечение и иные выплаты населению)</t>
  </si>
  <si>
    <t>Выплата пенсий, назначенных Государством Израиль (Социальное обеспечение и иные выплаты населению)</t>
  </si>
  <si>
    <t xml:space="preserve">в 21,7 раза </t>
  </si>
  <si>
    <t>Социальное обеспечение населения</t>
  </si>
  <si>
    <t xml:space="preserve">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N 1244-1 "О социальной защите граждан, подвергшихся воздействию радиации вследствие катастрофы на Чернобыльской АЭС" </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</si>
  <si>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N 2-ФЗ "О социальных гарантиях гражданам, подвергшимся радиационному воздействию вследствие ядерных испытаний на Семипалатинском полигоне"</t>
  </si>
  <si>
    <t xml:space="preserve">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N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t>
  </si>
  <si>
    <t>Социальная поддержка Героев Советского Союза, Героев Российской Федерации и полных кавалеров ордена Славы (Межбюджетные трансферты)</t>
  </si>
  <si>
    <t>Осуществление ежемесячной денежной выплаты Героям Советского Союза, Героям Российской Федерации и полным кавалерам ордена Славы</t>
  </si>
  <si>
    <t>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</si>
  <si>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Социальная поддержка Героев Социалистического Труда, Героев Труда Российской Федерации и полных кавалеров ордена Трудовой Славы (Межбюджетные трансферты)</t>
  </si>
  <si>
    <t>Осуществление ежемесячной денежной выплаты ветеранам</t>
  </si>
  <si>
    <t>Единовременная выплата отдельным категориям граждан в связи с празднованием 65-летия Победы в Великой Отечественной войне</t>
  </si>
  <si>
    <t xml:space="preserve">Единовременная выплата некоторым категориям граждан Российской Федерации в связи с 67-летием Победы в Великой Отечественной войне 1941 - 1945 годов </t>
  </si>
  <si>
    <t>Единовременная выплата некоторым категориям граждан Российской Федерации в связи с 70-летием Победы в Великой Отечественной войне 1941-1945 годов</t>
  </si>
  <si>
    <t>Единовременная выплата некоторым категориям граждан Российской Федерации в связи с 73-й годовщиной Победы в Великой Отечественной войне 1941-1945 годов</t>
  </si>
  <si>
    <t>Ежегодная денежная выплата некоторым категориям граждан Российской Федерации к Дню Победы в Великой Отечественной войне 1941-1945 годов</t>
  </si>
  <si>
    <t>Осуществление ежемесячной денежной выплаты инвалидам</t>
  </si>
  <si>
    <t>Выплата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</si>
  <si>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Выплата социального пособия на погребение и оказание услуг по погребению согласно гарантированному перечню этих услуг за умерших, получавших страховую или накопительную пенсии</t>
  </si>
  <si>
    <t>Выплата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</si>
  <si>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Компенсационные выплаты лицам, осуществляющим уход за нетрудоспособными гражданами</t>
  </si>
  <si>
    <t>Ежемесячные выплаты лицам, осуществляющим уход за детьми-инвалидами и инвалидами с детства I группы</t>
  </si>
  <si>
    <t>Компенсация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 (Социальное обеспечение и иные выплаты населению)</t>
  </si>
  <si>
    <t>Оплата стоимости проезда пенсионерам к месту отдыха и обратно один раз в два года</t>
  </si>
  <si>
    <t>Единовременная социальная выплата для приобретения или строительства жилого помещения в рамках социальных выплат по непрограммным направлениям деятельности органов управления государственных внебюджетных фондов Российской Федерации (Социальное обеспечение и иные выплаты населению)</t>
  </si>
  <si>
    <t>Охрана семьи и детства</t>
  </si>
  <si>
    <t>Предоставление материнского (семейного) капитала (Социальное обеспечение и иные выплаты населению)</t>
  </si>
  <si>
    <t>Направление средств материнского (семейного) капитала, ранее направленных на формирование накопительной пенсии, на улучшение жилищных условий и получение образования ребенком (детьми) (Социальное обеспечение и иные выплаты населению)</t>
  </si>
  <si>
    <t>Расходы на обеспечение деятельности (оказание услуг) государственных учреждений (расходы на выплату персоналу в целях обеспечения выполнения функций государственными (муниципальными)органами, казенными учрежданиями, органами управления государственными внебюджетными фондами)</t>
  </si>
  <si>
    <t>Прикладные научные исследования в области социальной политики</t>
  </si>
  <si>
    <t>Другие вопросы в области социальной политики</t>
  </si>
  <si>
    <t>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(Межбюджетные трансферты)</t>
  </si>
  <si>
    <t>Гарантийные взносы в фонд гарантирования пенсионных накоплений, уплачиваемые Пенсионным фондом Российской Федерации (Иные бюджетные ассигнования)</t>
  </si>
  <si>
    <t>Передача средств пенсионных накоплений в негосударственные пенсионные фонды (Социальное обеспечение и иные выплаты населению)</t>
  </si>
  <si>
    <t>Расходы на обеспечение деятельности (оказание услуг) государственных учреждений (Закупка товаров, работ и услуг для обеспечения государственных (муниципальных) нужд) (Расходы на информационно - разъяснительную работу и прочие расходы)</t>
  </si>
  <si>
    <t>установленные сводной бюджетной росписью на                   1 октября 2019 года</t>
  </si>
  <si>
    <t>182 1 09 10010 06 0000 160</t>
  </si>
  <si>
    <t>182 1 09 10020 06 0000 160</t>
  </si>
  <si>
    <t>392 2 01 06030 06 0000 150</t>
  </si>
  <si>
    <t>392 2 01 06040 06 0000 150</t>
  </si>
  <si>
    <t>392 2 01 06050 06 0000 150</t>
  </si>
  <si>
    <t>392 2 01 06060 06 0000 150</t>
  </si>
  <si>
    <t>392 2 01 06070 06 0000 150</t>
  </si>
  <si>
    <t>392 2 01 06080 06 0000 150</t>
  </si>
  <si>
    <t>392 2 02 53076 06 0000 150</t>
  </si>
  <si>
    <t>392 2 02 53079 06 0000 150</t>
  </si>
  <si>
    <t>392 2 02 53103 06 0000 150</t>
  </si>
  <si>
    <t>392 2 02 53107 06 0000 150</t>
  </si>
  <si>
    <t>392 2 19 55209 06 0000 150</t>
  </si>
  <si>
    <t>средства, перечисленные Банком России в бюджет ПФР счет возмещения недостатка средств пенсионных накоплений в соответствии с частью 7 статьи 21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</si>
  <si>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предоставление материнского (семейного) капитала (ежемесячная денежная выплата)</t>
  </si>
  <si>
    <t>392 1 09 12000 06 0000 140</t>
  </si>
  <si>
    <t>392 1 11 02051 06 0000 120</t>
  </si>
  <si>
    <t>392 1 11 02053 06 0000 120</t>
  </si>
  <si>
    <t>392 1 11 02052 06 0000 120</t>
  </si>
  <si>
    <t>188 1 14 14051 06 0000 410</t>
  </si>
  <si>
    <t>188 1 14 14051 06 0000 440</t>
  </si>
  <si>
    <t>188 1 14 14052 06 0000 410</t>
  </si>
  <si>
    <t>188 1 14 14052 06 0000 440</t>
  </si>
  <si>
    <t>189 1 14 14051 06 0000 410</t>
  </si>
  <si>
    <t>189 1 14 14051 06 0000 440</t>
  </si>
  <si>
    <t>189 1 14 14052 06 0000 410</t>
  </si>
  <si>
    <t>189 1 14 14052 06 0000 440</t>
  </si>
  <si>
    <t>417 1 14 14051 06 0000 410</t>
  </si>
  <si>
    <t>417 1 14 14051 06 0000 440</t>
  </si>
  <si>
    <t>417 1 14 14052 06 0000 410</t>
  </si>
  <si>
    <t>417 1 14 14052 06 0000 440</t>
  </si>
  <si>
    <t>100 1 16 01158 01 0000 140</t>
  </si>
  <si>
    <t>100 1 16 01220 06 0000 140</t>
  </si>
  <si>
    <t>392 1 16 01151 01 9000 140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</si>
  <si>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ПФР</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</si>
  <si>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ПФР</t>
  </si>
  <si>
    <t>392 1 16 07010 06 0000 140</t>
  </si>
  <si>
    <t>392 1 16 07090 06 0000 140</t>
  </si>
  <si>
    <t>392 1 16 08020 06 0000 140</t>
  </si>
  <si>
    <t>392 1 16 09020 06 0000 140</t>
  </si>
  <si>
    <t>392 1 16 10053 06 0000 140</t>
  </si>
  <si>
    <t>платежи в целях возмещения ущерба при расторжении государственного контракта, заключенного ПФР, в связи с односторонни отказом исполнителя (подрядчика) от его исполнения</t>
  </si>
  <si>
    <t>392 1 16 10073 06 0000 140</t>
  </si>
  <si>
    <t>392 1 16 10100 06 0000 140</t>
  </si>
  <si>
    <t>392 1 16 10111 06 0000 140</t>
  </si>
  <si>
    <t>прочее возмещение ущерба, причиненное федеральному имуществу, находящемуся во владении и использовании ПФР, зачисляемое в бюджет ПФР</t>
  </si>
  <si>
    <t>392 1 16 10112 06 0000 140</t>
  </si>
  <si>
    <t>392 1 16 12010 06 0000 140</t>
  </si>
  <si>
    <t>392 1 16 12020 06 0000 140</t>
  </si>
  <si>
    <t>392 1 16 12030 06 0000 140</t>
  </si>
  <si>
    <t>392 2 04 06030 06 6000 180</t>
  </si>
  <si>
    <t>392 2 04 06040 06 6000 180</t>
  </si>
  <si>
    <t xml:space="preserve">средства пенсионных накоплений, полученные бюджетом ПФР от негосударственных пенсионных фондов для зачисления их в резерв ПФР по обязательному пенс. страхованию в связи с отсутствием правопреемников умерших застрахованных лиц, а также проценты за неправомерное пользование средствами пенсионных накоплений негос. пенсионным фондом, являвшимся предыдущим страховщиком по обязательному пенс. страхованию, и средства, направленные указанным негос. пенсионным фондом на формирование имущества, предназначенного для обеспечения уставной деятельности указанного негос. пенсионного фонда, сформированные за счет дохода от инвестирования неправомерно полученных средств пенсионных накоплений застрахованных лиц </t>
  </si>
  <si>
    <t>392 2 04 06050 06 6000 180</t>
  </si>
  <si>
    <t>392 2 04 06060 06 6000 180</t>
  </si>
  <si>
    <t>392 2 18 25209 06 0000 150</t>
  </si>
  <si>
    <t>доходы бюджета ПФР от возврата остатков субсидий прошлых лет на социальную поддержку Героев Советского Союза, Героев Российской Федерации и полных кавалеров ордена Славы</t>
  </si>
  <si>
    <t>доходы  бюджета ПФР от возврата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t>
  </si>
  <si>
    <t>392 2 18 45198 06 0000 150</t>
  </si>
  <si>
    <t xml:space="preserve">об исполнении бюджета Пенсионного фонда Российской Федерации </t>
  </si>
  <si>
    <t xml:space="preserve">прочие неналоговые поступления по накопительной составляющей бюджета ПФР </t>
  </si>
  <si>
    <t xml:space="preserve">прочие неналоговые поступления по распределительной составляющей бюджета ПФР </t>
  </si>
  <si>
    <t>безвозмездные поступления в бюджет ПФР от Эстонской Республики</t>
  </si>
  <si>
    <t xml:space="preserve">безвозмездные поступления в бюджет ПФР от Латвийской Республики </t>
  </si>
  <si>
    <t xml:space="preserve">безвозмездные поступления в бюджет ПФР от Республики Беларусь </t>
  </si>
  <si>
    <t xml:space="preserve">безвозмездные поступления в бюджет ПФР от Республики Болгария </t>
  </si>
  <si>
    <t>безвозмездные поступления в бюджет ПФР от Государства Израиль</t>
  </si>
  <si>
    <t>расходы на обеспечение деятельности (оказание услуг) государственных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</si>
  <si>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обеспечение деятельности (оказание услуг) государственных учреждений (закупка товаров, работ и услуг для государственных (муниципальных) нужд)</t>
  </si>
  <si>
    <t>расходы на обеспечение деятельности (оказание услуг) государственных учреждений (социальное обеспечение и иные выплаты населению)</t>
  </si>
  <si>
    <t>расходы на обеспечение деятельности (оказание услуг) государственных учреждений (иные бюджетные ассигнования)</t>
  </si>
  <si>
    <t>создание объектов социального и производственного комплексов, в том числе объектов общегражданского назначения, жилья, инфраструктуры, и иных объектов (капитальные вложения в объекты государственной (муниципальной) собственности)</t>
  </si>
  <si>
    <t>расходы на обеспечение деятельности (оказание услуг) государственных учреждений (закупка товаров, работ и услуг для государственных (муниципальных) нужд) (Расходы на информационно - разъяснительную работу и прочие расходы)</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</si>
  <si>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Пенсионного фонда Российской Федерации по нормативам, действующим до 1 января 2020 года</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</si>
  <si>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Пенсионного фонда Российской Федерации по нормативам, действующим до 1 января 2020 года </t>
  </si>
  <si>
    <t>392 1 16 10124 01 0000 140</t>
  </si>
  <si>
    <t>392 2 02 53127 06 0000 150</t>
  </si>
  <si>
    <t>пенсионные накопления в Межрегиональном операционном управлении Федерального казначейства</t>
  </si>
  <si>
    <t>страховые взносы на финансирование страховой пенсии в  Межрегиональном операционном управлении Федерального казначейства</t>
  </si>
  <si>
    <t>392 2 08 06000 06 6100 150</t>
  </si>
  <si>
    <t>392 2 08 06000 06 6201 150</t>
  </si>
  <si>
    <t>392 2 08 06000 06 6202 150</t>
  </si>
  <si>
    <t>Код источника
финансирования
дефицита бюджета
по бюджетной
классификации</t>
  </si>
  <si>
    <t>Исполнено</t>
  </si>
  <si>
    <t>x</t>
  </si>
  <si>
    <t>000</t>
  </si>
  <si>
    <t>01 06 00 00 00 0000 000</t>
  </si>
  <si>
    <t>01 06 03 00 00 0000 000</t>
  </si>
  <si>
    <t>01 06 03 00 06 0000 171</t>
  </si>
  <si>
    <t>01 06 03 00 06 0001 171</t>
  </si>
  <si>
    <t>Прочие источники внутреннего финансирования дефицитов бюджетов</t>
  </si>
  <si>
    <t>01 06 06 00 00 0000 000</t>
  </si>
  <si>
    <t>Увеличение прочих источников финансирования дефицитов бюджетов за счет иных финансовых активов</t>
  </si>
  <si>
    <t>01 06 06 00 00 0000 500</t>
  </si>
  <si>
    <t>Уменьшение прочих источников финансирования дефицитов бюджетов за счет иных финансовых активов</t>
  </si>
  <si>
    <t>01 06 06 00 00 0000 600</t>
  </si>
  <si>
    <t>01 06 06 00 06 0000 500</t>
  </si>
  <si>
    <t>01 06 06 00 06 0000 600</t>
  </si>
  <si>
    <t>01 06 06 03 06 0000 550</t>
  </si>
  <si>
    <t>01 06 06 05 06 0000 550</t>
  </si>
  <si>
    <t>01 06 06 05 06 0000 650</t>
  </si>
  <si>
    <t>01 06 06 06 06 0000 550</t>
  </si>
  <si>
    <t>01 06 06 06 06 0000 650</t>
  </si>
  <si>
    <t>Источники внешнего финансирования бюджета</t>
  </si>
  <si>
    <t>Изменение остатков средств</t>
  </si>
  <si>
    <t>Увеличение остатков средств бюджетов</t>
  </si>
  <si>
    <t>01 05 00 00 00 0000 500</t>
  </si>
  <si>
    <t>Увеличение остатков финансовых резервов бюджетов</t>
  </si>
  <si>
    <t>01 05 01 00 00 0000 500</t>
  </si>
  <si>
    <t>Увеличение остатков денежных средств финансовых резервов бюджетов</t>
  </si>
  <si>
    <t>01 05 01 01 00 0000 510</t>
  </si>
  <si>
    <t>Увеличение прочих остатков средств бюджетов</t>
  </si>
  <si>
    <t>01 05 02 00 00 0000 500</t>
  </si>
  <si>
    <t>Увеличение прочих остатков денежных средств бюджетов</t>
  </si>
  <si>
    <t>01 05 02 01 00 0000 510</t>
  </si>
  <si>
    <t>01 05 02 01 06 0000 510</t>
  </si>
  <si>
    <t>Увеличение остатков денежных средств пенсионных накоплений</t>
  </si>
  <si>
    <t>01 05 03 00 00 0000 500</t>
  </si>
  <si>
    <t>01 05 03 00 06 0000 510</t>
  </si>
  <si>
    <t>01 05 03 01 06 0000 510</t>
  </si>
  <si>
    <t>01 05 03 01 06 0001 510</t>
  </si>
  <si>
    <t>01 05 03 01 06 0002 510</t>
  </si>
  <si>
    <t>01 05 03 02 06 0000 510</t>
  </si>
  <si>
    <t>01 06 06 01 06 0000 510</t>
  </si>
  <si>
    <t>01 06 06 02 06 0000 510</t>
  </si>
  <si>
    <t>01 06 06 03 06 0000 510</t>
  </si>
  <si>
    <t>Уменьшение остатков средств бюджетов</t>
  </si>
  <si>
    <t>01 05 00 00 00 0000 600</t>
  </si>
  <si>
    <t>Уменьшение остатков финансовых резервов бюджетов</t>
  </si>
  <si>
    <t>01 05 01 00 00 0000 600</t>
  </si>
  <si>
    <t>Уменьшение остатков денежных средств финансовых резервов бюджетов</t>
  </si>
  <si>
    <t>01 05 01 01 00 0000 610</t>
  </si>
  <si>
    <t>01 05 01 01 06 0000 610</t>
  </si>
  <si>
    <t>Уменьшение прочих остатков средств бюджетов</t>
  </si>
  <si>
    <t>01 05 02 00 00 0000 600</t>
  </si>
  <si>
    <t>Уменьшение прочих остатков денежных средств бюджетов</t>
  </si>
  <si>
    <t>01 05 02 01 00 0000 610</t>
  </si>
  <si>
    <t>01 05 02 01 06 0000 610</t>
  </si>
  <si>
    <t>Уменьшение остатков денежных средств пенсионных накоплений</t>
  </si>
  <si>
    <t>01 05 03 00 00 0000 600</t>
  </si>
  <si>
    <t>01 05 03 00 06 0000 610</t>
  </si>
  <si>
    <t>01 05 03 01 06 0000 610</t>
  </si>
  <si>
    <t>01 05 03 01 06 0001 610</t>
  </si>
  <si>
    <t>01 05 03 01 06 0002 610</t>
  </si>
  <si>
    <t>01 05 03 02 06 0000 610</t>
  </si>
  <si>
    <t>01 06 06 01 06 0000 610</t>
  </si>
  <si>
    <t>01 06 06 02 06 0000 610</t>
  </si>
  <si>
    <t>(млн. рублей)</t>
  </si>
  <si>
    <t xml:space="preserve">безвозмездные поступления в бюджет ПФР от Литовской Республики </t>
  </si>
  <si>
    <t>страховые взносы на финансирование страховой пенсии в   управлении Федерального казначейства по субъекту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</si>
  <si>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ПФР</t>
  </si>
  <si>
    <t>средства федерального бюджета, передаваемые бюджету ПФР, на осуществление ежегодной  денежной выплаты  некоторым категориям граждан  Российской Федерации к Дню Победы в Великой Отечественной войне 1941 - 1945 годов</t>
  </si>
  <si>
    <t>средства федерального бюджета, передаваемые бюджету Пенсионного фонда Российской Федерации на единовременную выплату некоторым категориям граждан Российской Федерации в связи с 75-й годовщиной Победы в Великой Отечественной войне 1941 - 1945 годов</t>
  </si>
  <si>
    <t xml:space="preserve">Денежные взыскания (штрафы), налагаемые ПФР и его территориальными органами в соответствии со статьями 48-51 Федерального закона от 24 июля 2009 г. № 212-ФЗ "О страховых взносах в Пенсионный фонд Российской Федерации, Фонд социального страхования Российской Федерации, Федеральный фонд обязательного медицинского страхования" </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</si>
  <si>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ПФР</t>
  </si>
  <si>
    <t>денежные средства, обращенные в собственность государства на основании обвинительных приговоров судов по делам о преступлениях коррупционной направленности, подлежащие зачислению в бюджет ПФР</t>
  </si>
  <si>
    <t>денежные средства, взыскиваемые в собственность Российской Федерации в соответствии с решениями (за исключением обвинительных приговоров судов), в отношении которых  не представлены в соответствии с законодательством Российской Федерации  о противодействии коррупции доказательства их законного получения, подлежащие зачислению в бюджет ПФР</t>
  </si>
  <si>
    <t>платежи в целях возмещения убытков, причиненных от заключения с ПФР государственного контракта, а также иные денежные средства, подлежащие зачислению в бюджет ПФР, а также иные денежные средства, подлежащие зачислению в бюджет ПФР за нарушение законодательства Российской Федерации о контрактной системе в сфере закупок товаров, работ и услуг для обеспечения государственных и муниципальных нужд</t>
  </si>
  <si>
    <t>средства гарантийного возмещения, перечисленные государственной корпорацией "Агентство по страховым вкладам" в бюджет ПФР при наступлении гарантийного случая в отношении средств застрахованных лиц в соответствии с частью 8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</si>
  <si>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гарантийного возмещения, перечисленные государственной корпорацией "Агентство по страховым вкладам" в бюджет ПФР при наступлении гарантийного случая в отношении резерва ПФР по обязательствам по обязательному пенсионному страхованию  в соответствии с частью 10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</si>
  <si>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федерального бюджета, передаваемые в бюджет ПФР, на социальную поддержку Героев Советского Союза, Героев Российской Федерации и полных кавалеров ордена Славы</t>
  </si>
  <si>
    <t>средства федерального бюджета, передаваемые бюджету ПФР, на выплату пенсий по государственному пенсионному обеспечению</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</si>
  <si>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</si>
  <si>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ежегодная денежная выплата некоторым категориям граждан Российской Федерации к Дню Победы в Великой Отечественной войне 1941 - 1945 годов</t>
  </si>
  <si>
    <t>392 2 01 06081 06 0000 150</t>
  </si>
  <si>
    <t>безвозмездные поступления в бюджет ПФР от Республики Армения</t>
  </si>
  <si>
    <t>392 2 01 06082 06 0000 150</t>
  </si>
  <si>
    <t>392 2 01 06083 06 0000 150</t>
  </si>
  <si>
    <t>безвозмездные поступления в бюджет ПФР от Кыргызской Республики</t>
  </si>
  <si>
    <t>392 2 02 53128 06 0000 150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</si>
  <si>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некоторым категориям граждан Российской Федерации в соответствии с Указом Президента Российской Федерации от 11 марта 2020 года № 180 "О дополнительных мерах социальной защиты некоторых категорий граждан Российской Федерации"</t>
  </si>
  <si>
    <t>392 2 02 53129 06 0000 150</t>
  </si>
  <si>
    <t>средства Федерального бюджета, передаваемые бюджету Пенсионного фонда Российской  Федерации на осуществление специальных выплат гражданам, принявшим на сопровождаемое или временное проживание (под временную опеку) инвалидов, престарелых граждан, детей-сирот и детей, оставшихся без попечения родителей</t>
  </si>
  <si>
    <t>392 2 02 53131 06 0000 150</t>
  </si>
  <si>
    <t>ежемесячная денежная выплата некоторым категориям граждан Российской Федерации в соответствии с Указом Президента Российской Федерации от 11 марта 2020 года № 180 "О дополнительных мерах социальной защиты некоторых категорий граждан Российской Федерации</t>
  </si>
  <si>
    <t xml:space="preserve">дополнительные меры социальной поддержки семей, имеющих детей   (Социальное обеспечение и иные выплаты населению)                                        </t>
  </si>
  <si>
    <t>средства федерального бюджета, передаваемые бюджету Пенсионного фонда Российской Федерации на дополнительные меры социальной поддержки семей, имеющих детей</t>
  </si>
  <si>
    <t xml:space="preserve">денежные средства от реализации конфискованного имущества, полученного в результате совершения коррупционных правонарушений, подлежащее зачислению в бюджет ПФР (в части реализации основных средств по указанному имуществу) </t>
  </si>
  <si>
    <t xml:space="preserve">денежные средства от реализации конфискованного имущества, полученного в результате совершения коррупционных правонарушений, подлежащее зачислению в бюджет ПФР (в части реализации материальных запасов по указанному имуществу) </t>
  </si>
  <si>
    <t xml:space="preserve">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ПФР (в части реализации основных средств по указанному имуществу) </t>
  </si>
  <si>
    <t xml:space="preserve">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ПФР (в части реализации материальных запасов по указанному имуществу) </t>
  </si>
  <si>
    <t xml:space="preserve">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ПФР (в части реализации основных средств по указанному имуществу) </t>
  </si>
  <si>
    <t>безвозмездные поступления в бюджет ПФР от Республики Казахстан</t>
  </si>
  <si>
    <t xml:space="preserve">единовременная выплата некоторым категориям граждан Российской Федерации в связи с 75-й годовщиной Победы в Великой Отечественной войне 1941 - 1945 годов"                                                                                        </t>
  </si>
  <si>
    <t xml:space="preserve">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ПФР (в части реализации материальных запасов по указанному имуществу) </t>
  </si>
  <si>
    <t>01 06 06 03 06 0000 610</t>
  </si>
  <si>
    <t>100 1 16 01230 06 0000 140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</si>
  <si>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управления государственными внебюджетными фондами</t>
  </si>
  <si>
    <t>Код
строки</t>
  </si>
  <si>
    <t>Утвержденные
бюджетные
назначения</t>
  </si>
  <si>
    <t>в процентах к утвержденным бюджетным  назначениям</t>
  </si>
  <si>
    <t>Источники внутреннего финансирования бюджета, из них:</t>
  </si>
  <si>
    <t>иные источники внутреннего финансирования дефицитов бюджетов</t>
  </si>
  <si>
    <t>курсовая разница</t>
  </si>
  <si>
    <t>курсовая разница по средствам бюджета ПФР</t>
  </si>
  <si>
    <t>Курсовая разница по средствам бюджета ПФР (курсовая разница по средствам финансового резерва бюджета ПФР)</t>
  </si>
  <si>
    <t>Увеличение иных финансовых активов в собственности ПФР</t>
  </si>
  <si>
    <t>Уменьшение иных финансовых активов в собственности ПФР</t>
  </si>
  <si>
    <t>Увеличение остатков средств пенсионных накоплений бюджета ПФР, переданных управляющим компаниям</t>
  </si>
  <si>
    <t>Уменьшение остатков средств пенсионных накоплений бюджета ПФР, переданных управляющим компаниям</t>
  </si>
  <si>
    <t>Увеличение остатков средств выплатного резерва бюджета ПФР, переданных государственной управляющей компании средствами выплатного резерва</t>
  </si>
  <si>
    <t>Уменьшение остатков средств выплатного резерва бюджета ПФР, переданных государственной управляющей компании средствами выплатного резерва</t>
  </si>
  <si>
    <t>Увеличение остатков средств пенсионных накоплений бюджета ПФР, сформированных в пользу застрахованных лиц, которым установлена срочная пенсионная выплата, переданных государственной управляющей компании средствами выплатного резерва</t>
  </si>
  <si>
    <t>Уменьшение остатков средств пенсионных накоплений бюджета ПФР, сформированных в пользу застрахованных лиц, которым установлена срочная пенсионная выплата, переданных государственной управляющей компании средствами выплатного резерва</t>
  </si>
  <si>
    <t>620</t>
  </si>
  <si>
    <t>700</t>
  </si>
  <si>
    <t>Увеличение остатков денежных средств финансового резерва бюджета ПФР</t>
  </si>
  <si>
    <t>01 05 01 01 06 0000 510</t>
  </si>
  <si>
    <t>Увеличение остатков средств пенсионных накоплений бюджета ПФР</t>
  </si>
  <si>
    <t>Увеличение остатков средств пенсионных накоплений бюджета ПФР (увеличение остатков денежных средств пенсионных накоплений бюджета ПФР)</t>
  </si>
  <si>
    <t>Увеличение остатков денежных средств пенсионных накоплений бюджета ПФР</t>
  </si>
  <si>
    <t>Увеличение остатков денежных средств пенсионных накоплений бюджета ПФР, сформированных в пользу застрахованных лиц</t>
  </si>
  <si>
    <t>Увеличение остатков денежных средств пенсионных накоплений бюджета ПФР, сформированных в пользу застрахованных лиц (увеличение остатков денежных средств пенсионных накоплений бюджета ПФР, сформированных  в пользу застрахованных лиц, которым установлена срочная пенсионная выплата)</t>
  </si>
  <si>
    <t>Увеличение остатков денежных средств пенсионных накоплений бюджета ПФР, сформированных в пользу застрахованных лиц (увеличение остатков денежных средств выплатного резерва ПФР)</t>
  </si>
  <si>
    <t>Увеличение остатков денежных средств резерва ПФР по обязательному пенсионному страхованию</t>
  </si>
  <si>
    <t>Увеличение остатков средств пенсионных накоплений бюджета ПФР, временно размещенных в депозиты в валюте Российской Федерации в кредитных организациях</t>
  </si>
  <si>
    <t>Увеличение остатков средств пенсионных накоплений бюджета ПФР,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 временно размещенных в депозиты в валюте Российской Федерации в кредитных организациях</t>
  </si>
  <si>
    <t>Увеличение остатков средств резерва ПФР по обязательному пенсионному страхованию, временно размещенных на депозитах в кредитных организациях</t>
  </si>
  <si>
    <t>Уменьшение остатков денежных средств финансового резерва бюджета ПФР</t>
  </si>
  <si>
    <t>Уменьшение остатков средств пенсионных накоплений бюджета ПФР</t>
  </si>
  <si>
    <t>Уменьшение остатков средств пенсионных накоплений бюджета ПФР (уменьшение остатков денежных средств пенсионных накоплений бюджета ПФР)</t>
  </si>
  <si>
    <t>Уменьшение остатков денежных средств пенсионных накоплений бюджета ПФР</t>
  </si>
  <si>
    <t>Уменьшение остатков денежных средств пенсионных накоплений бюджета ПФР в пользу застрахованных лиц</t>
  </si>
  <si>
    <t>Уменьшение остатков денежных средств пенсионных накоплений бюджета ПФР, сформированных в пользу застрахованных лиц</t>
  </si>
  <si>
    <t>Уменьшение остатков денежных средств пенсионных накоплений бюджета ПФР, сформированных в пользу застрахованных лиц (уменьшение остатков денежных средств выплатного резерва ПФР)</t>
  </si>
  <si>
    <t>Уменьшение остатков средств пенсионных накоплений бюджета ПФР, временно размещенных в депозиты в валюте Российской Федерации в кредитных организациях</t>
  </si>
  <si>
    <t>Уменьшение остатков средств пенсионных накоплений бюджета ПФР,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 временно размещенных в депозиты в валюте Российской Федерации в кредитных организациях</t>
  </si>
  <si>
    <t>Уменьшение остатков средств резерва ПФР по обязательному пенсионному страхованию, временно размещенных на депозитах в кредитных организациях</t>
  </si>
  <si>
    <t>С.И.Штогрин</t>
  </si>
  <si>
    <t>Источники финансирования дефицита бюджета - всего, в том числе:</t>
  </si>
  <si>
    <t>392 01 00</t>
  </si>
  <si>
    <t>392 01 08</t>
  </si>
  <si>
    <t>392 01 13</t>
  </si>
  <si>
    <t>392 07 00</t>
  </si>
  <si>
    <t>392 10 00</t>
  </si>
  <si>
    <t>392 10 01</t>
  </si>
  <si>
    <t>392 10 01 03 1 04 30350</t>
  </si>
  <si>
    <t>392 10 01 03 1 05 30360</t>
  </si>
  <si>
    <t>392 10 01 03 1 07 30570</t>
  </si>
  <si>
    <t>392 10 01 03 1 19 30190</t>
  </si>
  <si>
    <t>392 10 01 73 7 00 30560</t>
  </si>
  <si>
    <t>392 10 01 73 7 00 30580</t>
  </si>
  <si>
    <t>392 10 01 73 7 00 30590</t>
  </si>
  <si>
    <t>392 10 01 73 7 00 30600</t>
  </si>
  <si>
    <t>392 10 01 73 7 00 30610</t>
  </si>
  <si>
    <t>392 10 01 73 7 00 30620</t>
  </si>
  <si>
    <t>392 10 01 73 7 00 30630</t>
  </si>
  <si>
    <t>392 10 01 73 7 00 30640</t>
  </si>
  <si>
    <t>392 10 01 73 7 00 30650</t>
  </si>
  <si>
    <t>392 10 01 73 7 00 30660</t>
  </si>
  <si>
    <t>392 10 01 73 7 00 31160</t>
  </si>
  <si>
    <t>392 10 01 73 7 00 31200</t>
  </si>
  <si>
    <t>392 10 03</t>
  </si>
  <si>
    <t xml:space="preserve">392 10 03 03 1 01 30670 </t>
  </si>
  <si>
    <t xml:space="preserve">392 10 03 03 1 01 30700 </t>
  </si>
  <si>
    <t xml:space="preserve">392 10 03 03 1 01 30710 </t>
  </si>
  <si>
    <t>392 10 03 03 1 02 30720</t>
  </si>
  <si>
    <t>392 10 03 03 1 04 30690</t>
  </si>
  <si>
    <t>392 10 03 03 1 04 30770</t>
  </si>
  <si>
    <t>392 10 03 03 1 04 30780</t>
  </si>
  <si>
    <t>392 10 03 03 1 04 31170</t>
  </si>
  <si>
    <t>392 10 03 03 1 04 31220</t>
  </si>
  <si>
    <t>392 10 03 03 1 04 31240</t>
  </si>
  <si>
    <t>392 10 03 03 1 04 31270</t>
  </si>
  <si>
    <t>392 10 03 03 1 04 31280</t>
  </si>
  <si>
    <t>392 10 03 03 1 05 30680</t>
  </si>
  <si>
    <t>392 10 03 03 1 14 30740</t>
  </si>
  <si>
    <t>392 10 03 03 1 14 30750</t>
  </si>
  <si>
    <t>392 10 03 03 1 14 30760</t>
  </si>
  <si>
    <t>392 10 03 03 1 18 30390</t>
  </si>
  <si>
    <t>392 10 03 03 1 18 31030</t>
  </si>
  <si>
    <t>392 10 03 03 6 02 51990</t>
  </si>
  <si>
    <t>392 10 04</t>
  </si>
  <si>
    <t>392 10 05</t>
  </si>
  <si>
    <t>392 10 06</t>
  </si>
  <si>
    <t>392 10 03 03 1 03 30730</t>
  </si>
  <si>
    <t>за январь - март 2021 года</t>
  </si>
  <si>
    <t xml:space="preserve">в процентах                к прогнозу кассовых поступлений доходов бюджета   ПФР в                     2021 году </t>
  </si>
  <si>
    <t xml:space="preserve">утвержденные Федеральным законом от                        8 декабря 2020 г.              № 388-ФЗ                     </t>
  </si>
  <si>
    <t>установленные сводной бюджетной росписью на                   31 марта           2021 года</t>
  </si>
  <si>
    <t xml:space="preserve">утвержденным Федеральным законом от 8 декабря 2020 г.    № 388-ФЗ                        </t>
  </si>
  <si>
    <t xml:space="preserve">установленным сводной бюджетной росписью на 2021 год </t>
  </si>
  <si>
    <t>392 01 13 73 2 00 90059</t>
  </si>
  <si>
    <t xml:space="preserve">392 01 13 73 2 00 90059 </t>
  </si>
  <si>
    <t>392 01 13 73 6 00 94009</t>
  </si>
  <si>
    <t xml:space="preserve">392 10 01 73 7 00 31070 </t>
  </si>
  <si>
    <t xml:space="preserve">392 10 01 73 7 00 31180 </t>
  </si>
  <si>
    <t>392 10 01 73 7 00 31210</t>
  </si>
  <si>
    <t xml:space="preserve">392 10 01 73 7 00 39500 </t>
  </si>
  <si>
    <t>392 10 01 73 7 00 39510</t>
  </si>
  <si>
    <t xml:space="preserve">392 10 01 73 7 00 39520 </t>
  </si>
  <si>
    <t xml:space="preserve">392 10 01 73 7 00 39530 </t>
  </si>
  <si>
    <t>392 10 01 73 7 00 39540</t>
  </si>
  <si>
    <t xml:space="preserve">392 10 01 73 7 00 39550 </t>
  </si>
  <si>
    <t xml:space="preserve">392 10 01 73 7 00 39560 </t>
  </si>
  <si>
    <t>392 10 03 03 1 02 52520</t>
  </si>
  <si>
    <t>392 10 03 03 1 03 51980</t>
  </si>
  <si>
    <t>392 10 03 03 1 04 31400</t>
  </si>
  <si>
    <t>392 10 03 03 6 02 31150</t>
  </si>
  <si>
    <t>392 10 04 03 3 01 31290</t>
  </si>
  <si>
    <t xml:space="preserve">392 10 04 03 3 P1 30790 </t>
  </si>
  <si>
    <t xml:space="preserve">392 10 04 03 3 05 39730 </t>
  </si>
  <si>
    <t>392 10 04 73 2 00 90059</t>
  </si>
  <si>
    <t>392 10 06 73 1 00 90059</t>
  </si>
  <si>
    <t xml:space="preserve">392 10 06 73 1 00 35810  </t>
  </si>
  <si>
    <t xml:space="preserve">392 10 06 73 1 00 35820  </t>
  </si>
  <si>
    <t>в 2,1 раза</t>
  </si>
  <si>
    <t>161 1 16 10124 01 0200 140</t>
  </si>
  <si>
    <t>392 2 02 53140 06 0000 150</t>
  </si>
  <si>
    <t>средства федерального бюджета, передаваемые бюджету ПФР на осуществление дополнительного материального  обеспечения лиц, проходивших службу  по контракту в составе российской части смешанных сил по установлению мира и поддержанию правопорядка в зоне грузино-осетинского конфликта</t>
  </si>
  <si>
    <t xml:space="preserve"> 392 2 02 55252 06 0000 150               </t>
  </si>
  <si>
    <t>392 2 18 43009 06 0000 150</t>
  </si>
  <si>
    <t xml:space="preserve">доходы бюджета ПФР от возврата остатков субсидий прошлых лет на социальную поддержку Героев Советского Союза, Героев Российской Федерации и полных кавалеров ордена Славы из бюджетов субъектов Российской Федерации </t>
  </si>
  <si>
    <t>392 2 18 45252 06 0000 150</t>
  </si>
  <si>
    <t>в 8 раз</t>
  </si>
  <si>
    <t>в 8,5 раза</t>
  </si>
  <si>
    <t>в 11,8 раза</t>
  </si>
  <si>
    <t>в 97,7 раза</t>
  </si>
  <si>
    <t xml:space="preserve">Прогноз кассовых поступлений доходов в бюджет ПФР в 2021 году, утвержденный Федеральным законом от                      8 декабря 2020 г.                № 388-ФЗ </t>
  </si>
  <si>
    <t>СТРАХОВЫЕ ВЗНОСЫ НА ОБЯЗАТЕЛЬНОЕ СОЦИАЛЬНОЕ СТРАХОВАНИЕ</t>
  </si>
  <si>
    <t xml:space="preserve">страховые взносы на обязательное пенсионное страхование, зачисляемые в бюджет ПФР на выплату страховой пенсии </t>
  </si>
  <si>
    <t>возмещение ущерба при возникновении страховых случаев, когда  выгодоприобретателями выступают получатели средств бюджета ПФР</t>
  </si>
  <si>
    <t>невыясненные поступления, зачисляемые в бюджет ПФР</t>
  </si>
  <si>
    <t>средства федерального бюджета, передаваемые бюджету ПФР, на выплату дополнительного ежемесячного материального обеспечения некоторым категориям граждан Российской Федерации в связи с 60-летием Победы в Великой Отечественной войне 1941 - 1945 годов</t>
  </si>
  <si>
    <t>доходы бюджета ПФР от возврата субсидий прошлых лет на социальную поддержку Героев Социалистического Труда, Героев Труда Российской Федерации и полных кавалеров ордена Трудовой Славы</t>
  </si>
  <si>
    <t>возврат остатков межбюджетных трансфертов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из бюджета ПФР</t>
  </si>
  <si>
    <t>единовременная выплата средств пенсионных накоплений</t>
  </si>
  <si>
    <t>дополнительное материальное обеспечение лиц, проходивших службу  по контракту в составе российской части смешанных сил по установлению мира и поддержанию правопорядка в зоне грузино-осетинского конфликта</t>
  </si>
  <si>
    <t>Уменьшение остатков денежных средств пенсионных накоплений бюджета ПФР, сформированных в пользу застрахованных лиц (уменьшение остатков денежных средств пенсионных накоплений бюджета ПФР, сформированных  в пользу застрахованных лиц, которым установлена срочная пенсионная выплата)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</si>
</sst>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quot;р.&quot;_-;\-* #,##0.00&quot;р.&quot;_-;_-* &quot;-&quot;??&quot;р.&quot;_-;_-@_-"/>
    <numFmt numFmtId="165" formatCode="_-* #,##0.00_р_._-;\-* #,##0.00_р_._-;_-* &quot;-&quot;??_р_._-;_-@_-"/>
    <numFmt numFmtId="166" formatCode="#,##0.0"/>
    <numFmt numFmtId="167" formatCode="_(* #,##0.00_);_(* \(#,##0.00\);_(* &quot;-&quot;??_);_(@_)"/>
    <numFmt numFmtId="168" formatCode="#,##0.000"/>
    <numFmt numFmtId="169" formatCode="#,##0.0000"/>
  </numFmts>
  <fonts count="108"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Times New Roman"/>
      <family val="1"/>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0"/>
      <name val="Arial Cyr"/>
      <charset val="204"/>
    </font>
    <font>
      <sz val="10"/>
      <color indexed="8"/>
      <name val="Arial Cyr"/>
      <family val="2"/>
      <charset val="204"/>
    </font>
    <font>
      <sz val="10"/>
      <color indexed="9"/>
      <name val="Arial Cyr"/>
      <family val="2"/>
      <charset val="204"/>
    </font>
    <font>
      <sz val="10"/>
      <color indexed="62"/>
      <name val="Arial Cyr"/>
      <family val="2"/>
      <charset val="204"/>
    </font>
    <font>
      <b/>
      <sz val="10"/>
      <color indexed="63"/>
      <name val="Arial Cyr"/>
      <family val="2"/>
      <charset val="204"/>
    </font>
    <font>
      <b/>
      <sz val="10"/>
      <color indexed="52"/>
      <name val="Arial Cyr"/>
      <family val="2"/>
      <charset val="204"/>
    </font>
    <font>
      <b/>
      <sz val="15"/>
      <color indexed="56"/>
      <name val="Arial Cyr"/>
      <family val="2"/>
      <charset val="204"/>
    </font>
    <font>
      <b/>
      <sz val="13"/>
      <color indexed="56"/>
      <name val="Arial Cyr"/>
      <family val="2"/>
      <charset val="204"/>
    </font>
    <font>
      <b/>
      <sz val="11"/>
      <color indexed="56"/>
      <name val="Arial Cyr"/>
      <family val="2"/>
      <charset val="204"/>
    </font>
    <font>
      <b/>
      <sz val="10"/>
      <color indexed="8"/>
      <name val="Arial Cyr"/>
      <family val="2"/>
      <charset val="204"/>
    </font>
    <font>
      <b/>
      <sz val="10"/>
      <color indexed="9"/>
      <name val="Arial Cyr"/>
      <family val="2"/>
      <charset val="204"/>
    </font>
    <font>
      <b/>
      <sz val="18"/>
      <color indexed="56"/>
      <name val="Cambria"/>
      <family val="2"/>
      <charset val="204"/>
    </font>
    <font>
      <sz val="10"/>
      <color indexed="60"/>
      <name val="Arial Cyr"/>
      <family val="2"/>
      <charset val="204"/>
    </font>
    <font>
      <sz val="10"/>
      <color indexed="20"/>
      <name val="Arial Cyr"/>
      <family val="2"/>
      <charset val="204"/>
    </font>
    <font>
      <i/>
      <sz val="10"/>
      <color indexed="23"/>
      <name val="Arial Cyr"/>
      <family val="2"/>
      <charset val="204"/>
    </font>
    <font>
      <sz val="10"/>
      <color indexed="52"/>
      <name val="Arial Cyr"/>
      <family val="2"/>
      <charset val="204"/>
    </font>
    <font>
      <sz val="10"/>
      <color indexed="10"/>
      <name val="Arial Cyr"/>
      <family val="2"/>
      <charset val="204"/>
    </font>
    <font>
      <sz val="10"/>
      <color indexed="17"/>
      <name val="Arial Cyr"/>
      <family val="2"/>
      <charset val="204"/>
    </font>
    <font>
      <sz val="10"/>
      <name val="Times New Roman"/>
      <family val="1"/>
      <charset val="204"/>
    </font>
    <font>
      <b/>
      <sz val="10"/>
      <name val="Times New Roman"/>
      <family val="1"/>
      <charset val="204"/>
    </font>
    <font>
      <sz val="12"/>
      <name val="Times New Roman CYR"/>
      <family val="1"/>
      <charset val="204"/>
    </font>
    <font>
      <sz val="11"/>
      <color indexed="8"/>
      <name val="Calibri"/>
      <family val="2"/>
      <charset val="204"/>
    </font>
    <font>
      <sz val="10"/>
      <name val="Arial Cyr"/>
    </font>
    <font>
      <sz val="11"/>
      <name val="Times New Roman Cyr"/>
      <charset val="204"/>
    </font>
    <font>
      <b/>
      <sz val="10"/>
      <name val="Times New Roman Cyr"/>
      <charset val="204"/>
    </font>
    <font>
      <b/>
      <sz val="11"/>
      <name val="Times New Roman Cyr"/>
      <charset val="204"/>
    </font>
    <font>
      <b/>
      <sz val="9"/>
      <name val="Times New Roman Cyr"/>
      <family val="1"/>
      <charset val="204"/>
    </font>
    <font>
      <b/>
      <sz val="10"/>
      <name val="Times New Roman Cyr"/>
      <family val="1"/>
      <charset val="204"/>
    </font>
    <font>
      <b/>
      <sz val="11"/>
      <name val="Times New Roman Cyr"/>
      <family val="1"/>
      <charset val="204"/>
    </font>
    <font>
      <sz val="9"/>
      <name val="Times New Roman Cyr"/>
      <family val="1"/>
      <charset val="204"/>
    </font>
    <font>
      <sz val="11"/>
      <name val="Times New Roman Cyr"/>
      <family val="1"/>
      <charset val="204"/>
    </font>
    <font>
      <sz val="9"/>
      <name val="Times New Roman Cyr"/>
      <charset val="204"/>
    </font>
    <font>
      <sz val="11"/>
      <color indexed="10"/>
      <name val="Times New Roman Cyr"/>
      <family val="1"/>
      <charset val="204"/>
    </font>
    <font>
      <sz val="9"/>
      <name val="Times New Roman"/>
      <family val="1"/>
      <charset val="204"/>
    </font>
    <font>
      <b/>
      <sz val="14"/>
      <name val="Times New Roman CYR"/>
      <family val="1"/>
      <charset val="204"/>
    </font>
    <font>
      <sz val="10"/>
      <name val="Times New Roman CYR"/>
      <charset val="204"/>
    </font>
    <font>
      <b/>
      <sz val="11"/>
      <color indexed="10"/>
      <name val="Times New Roman Cyr"/>
      <family val="1"/>
      <charset val="204"/>
    </font>
    <font>
      <b/>
      <sz val="9"/>
      <name val="Times New Roman Cyr"/>
      <charset val="204"/>
    </font>
    <font>
      <sz val="10"/>
      <name val="Arial"/>
      <family val="2"/>
      <charset val="204"/>
    </font>
    <font>
      <sz val="11"/>
      <color theme="1"/>
      <name val="Calibri"/>
      <family val="2"/>
      <charset val="204"/>
      <scheme val="minor"/>
    </font>
    <font>
      <sz val="11"/>
      <color rgb="FFFF0000"/>
      <name val="Times New Roman Cyr"/>
      <family val="1"/>
      <charset val="204"/>
    </font>
    <font>
      <sz val="10"/>
      <name val="Arial"/>
      <family val="2"/>
      <charset val="204"/>
    </font>
    <font>
      <b/>
      <sz val="11"/>
      <color rgb="FFFF0000"/>
      <name val="Times New Roman Cyr"/>
      <charset val="204"/>
    </font>
    <font>
      <b/>
      <sz val="11"/>
      <color rgb="FFFF0000"/>
      <name val="Times New Roman Cyr"/>
      <family val="1"/>
      <charset val="204"/>
    </font>
    <font>
      <sz val="9"/>
      <color rgb="FFFF0000"/>
      <name val="Times New Roman Cyr"/>
      <family val="1"/>
      <charset val="204"/>
    </font>
    <font>
      <sz val="14"/>
      <color theme="1"/>
      <name val="Times New Roman"/>
      <family val="2"/>
      <charset val="204"/>
    </font>
    <font>
      <b/>
      <sz val="10"/>
      <color rgb="FFFF0000"/>
      <name val="Times New Roman Cyr"/>
      <family val="1"/>
      <charset val="204"/>
    </font>
    <font>
      <sz val="8"/>
      <name val="Times New Roman"/>
      <family val="1"/>
      <charset val="204"/>
    </font>
    <font>
      <sz val="10"/>
      <name val="Arial"/>
      <family val="2"/>
      <charset val="204"/>
    </font>
    <font>
      <b/>
      <sz val="13"/>
      <name val="Times New Roman CYR"/>
      <family val="1"/>
      <charset val="204"/>
    </font>
    <font>
      <b/>
      <vertAlign val="superscript"/>
      <sz val="10"/>
      <name val="Times New Roman"/>
      <family val="1"/>
      <charset val="204"/>
    </font>
    <font>
      <u/>
      <sz val="11"/>
      <color theme="10"/>
      <name val="Times New Roman"/>
      <family val="2"/>
      <charset val="204"/>
    </font>
    <font>
      <sz val="10"/>
      <color indexed="10"/>
      <name val="Times New Roman"/>
      <family val="1"/>
      <charset val="204"/>
    </font>
    <font>
      <b/>
      <sz val="10"/>
      <color indexed="10"/>
      <name val="Times New Roman"/>
      <family val="1"/>
      <charset val="204"/>
    </font>
    <font>
      <b/>
      <sz val="10"/>
      <color indexed="12"/>
      <name val="Times New Roman"/>
      <family val="1"/>
      <charset val="204"/>
    </font>
    <font>
      <b/>
      <vertAlign val="superscript"/>
      <sz val="10"/>
      <name val="Times New Roman Cyr"/>
      <charset val="204"/>
    </font>
    <font>
      <sz val="13"/>
      <color indexed="10"/>
      <name val="Times New Roman"/>
      <family val="1"/>
      <charset val="204"/>
    </font>
    <font>
      <b/>
      <sz val="13"/>
      <color indexed="10"/>
      <name val="Times New Roman"/>
      <family val="1"/>
      <charset val="204"/>
    </font>
    <font>
      <sz val="7"/>
      <name val="Times New Roman"/>
      <family val="1"/>
      <charset val="204"/>
    </font>
    <font>
      <b/>
      <sz val="11"/>
      <color theme="1"/>
      <name val="Calibri"/>
      <family val="2"/>
      <charset val="204"/>
      <scheme val="minor"/>
    </font>
    <font>
      <b/>
      <sz val="14"/>
      <name val="Times New Roman CYR"/>
      <charset val="204"/>
    </font>
    <font>
      <sz val="10"/>
      <color rgb="FFFF0000"/>
      <name val="Arial Cyr"/>
      <charset val="204"/>
    </font>
    <font>
      <vertAlign val="superscript"/>
      <sz val="11"/>
      <color theme="0"/>
      <name val="Times New Roman"/>
      <family val="1"/>
      <charset val="204"/>
    </font>
    <font>
      <b/>
      <sz val="10"/>
      <name val="Arial Cyr"/>
      <charset val="204"/>
    </font>
    <font>
      <b/>
      <sz val="14"/>
      <color theme="1"/>
      <name val="Times New Roman"/>
      <family val="1"/>
      <charset val="204"/>
    </font>
    <font>
      <b/>
      <sz val="10"/>
      <color theme="1"/>
      <name val="Times New Roman"/>
      <family val="1"/>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b/>
      <sz val="8"/>
      <name val="Times New Roman"/>
      <family val="1"/>
      <charset val="204"/>
    </font>
    <font>
      <b/>
      <sz val="9"/>
      <name val="Times New Roman"/>
      <family val="1"/>
      <charset val="204"/>
    </font>
    <font>
      <sz val="9"/>
      <name val="Times New Roman"/>
      <family val="1"/>
    </font>
    <font>
      <b/>
      <sz val="10"/>
      <color rgb="FFFF0000"/>
      <name val="Times New Roman"/>
      <family val="1"/>
      <charset val="204"/>
    </font>
    <font>
      <sz val="14"/>
      <name val="Times New Roman"/>
      <family val="1"/>
      <charset val="204"/>
    </font>
    <font>
      <sz val="10"/>
      <color rgb="FFFF0000"/>
      <name val="Times New Roman"/>
      <family val="1"/>
      <charset val="204"/>
    </font>
    <font>
      <u/>
      <sz val="10"/>
      <color theme="10"/>
      <name val="Arial Cyr"/>
      <charset val="204"/>
    </font>
    <font>
      <sz val="8"/>
      <name val="Times New Roman"/>
      <family val="1"/>
    </font>
    <font>
      <b/>
      <sz val="8"/>
      <name val="Arial Cyr"/>
      <charset val="204"/>
    </font>
    <font>
      <b/>
      <sz val="8"/>
      <name val="Times New Roman"/>
      <family val="1"/>
    </font>
    <font>
      <sz val="7.5"/>
      <name val="Times New Roman"/>
      <family val="1"/>
    </font>
    <font>
      <b/>
      <sz val="9"/>
      <name val="Times New Roman"/>
      <family val="1"/>
    </font>
    <font>
      <sz val="12"/>
      <color rgb="FF333333"/>
      <name val="Arial"/>
      <family val="2"/>
      <charset val="204"/>
    </font>
    <font>
      <sz val="11"/>
      <color indexed="9"/>
      <name val="Times New Roman"/>
      <family val="1"/>
      <charset val="204"/>
    </font>
    <font>
      <sz val="14"/>
      <color theme="1"/>
      <name val="Times New Roman"/>
      <family val="1"/>
      <charset val="204"/>
    </font>
    <font>
      <sz val="13"/>
      <name val="Times New Roman"/>
      <family val="1"/>
      <charset val="204"/>
    </font>
    <font>
      <sz val="9"/>
      <color rgb="FFFF0000"/>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top style="hair">
        <color indexed="64"/>
      </top>
      <bottom style="hair">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style="hair">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auto="1"/>
      </right>
      <top style="thin">
        <color auto="1"/>
      </top>
      <bottom/>
      <diagonal/>
    </border>
    <border>
      <left style="thin">
        <color indexed="64"/>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auto="1"/>
      </right>
      <top style="thin">
        <color auto="1"/>
      </top>
      <bottom/>
      <diagonal/>
    </border>
  </borders>
  <cellStyleXfs count="209">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7" borderId="1" applyNumberFormat="0" applyAlignment="0" applyProtection="0"/>
    <xf numFmtId="0" fontId="23" fillId="20" borderId="2" applyNumberFormat="0" applyAlignment="0" applyProtection="0"/>
    <xf numFmtId="0" fontId="24" fillId="20" borderId="1" applyNumberFormat="0" applyAlignment="0" applyProtection="0"/>
    <xf numFmtId="164" fontId="19" fillId="0" borderId="0" applyFont="0" applyFill="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21" borderId="7" applyNumberFormat="0" applyAlignment="0" applyProtection="0"/>
    <xf numFmtId="0" fontId="30" fillId="0" borderId="0" applyNumberFormat="0" applyFill="0" applyBorder="0" applyAlignment="0" applyProtection="0"/>
    <xf numFmtId="0" fontId="31" fillId="22" borderId="0" applyNumberFormat="0" applyBorder="0" applyAlignment="0" applyProtection="0"/>
    <xf numFmtId="0" fontId="41" fillId="0" borderId="0"/>
    <xf numFmtId="0" fontId="19" fillId="0" borderId="0"/>
    <xf numFmtId="0" fontId="40" fillId="0" borderId="0"/>
    <xf numFmtId="0" fontId="40" fillId="0" borderId="0"/>
    <xf numFmtId="0" fontId="40" fillId="0" borderId="0"/>
    <xf numFmtId="0" fontId="41" fillId="0" borderId="0"/>
    <xf numFmtId="0" fontId="41" fillId="0" borderId="0"/>
    <xf numFmtId="0" fontId="19" fillId="0" borderId="0"/>
    <xf numFmtId="0" fontId="32" fillId="3" borderId="0" applyNumberFormat="0" applyBorder="0" applyAlignment="0" applyProtection="0"/>
    <xf numFmtId="0" fontId="33" fillId="0" borderId="0" applyNumberFormat="0" applyFill="0" applyBorder="0" applyAlignment="0" applyProtection="0"/>
    <xf numFmtId="0" fontId="19" fillId="23" borderId="8" applyNumberFormat="0" applyFont="0" applyAlignment="0" applyProtection="0"/>
    <xf numFmtId="0" fontId="34" fillId="0" borderId="9" applyNumberFormat="0" applyFill="0" applyAlignment="0" applyProtection="0"/>
    <xf numFmtId="0" fontId="35" fillId="0" borderId="0" applyNumberFormat="0" applyFill="0" applyBorder="0" applyAlignment="0" applyProtection="0"/>
    <xf numFmtId="0" fontId="41" fillId="0" borderId="0" applyFont="0" applyFill="0" applyBorder="0" applyAlignment="0" applyProtection="0"/>
    <xf numFmtId="168"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7" fontId="41" fillId="0" borderId="0" applyFont="0" applyFill="0" applyBorder="0" applyAlignment="0" applyProtection="0"/>
    <xf numFmtId="0" fontId="36" fillId="4" borderId="0" applyNumberFormat="0" applyBorder="0" applyAlignment="0" applyProtection="0"/>
    <xf numFmtId="0" fontId="58" fillId="0" borderId="0"/>
    <xf numFmtId="0" fontId="18" fillId="0" borderId="0"/>
    <xf numFmtId="0" fontId="57" fillId="0" borderId="0"/>
    <xf numFmtId="0" fontId="60" fillId="0" borderId="0"/>
    <xf numFmtId="0" fontId="57" fillId="0" borderId="0"/>
    <xf numFmtId="0" fontId="57" fillId="0" borderId="0"/>
    <xf numFmtId="0" fontId="17" fillId="0" borderId="0"/>
    <xf numFmtId="0" fontId="16" fillId="0" borderId="0"/>
    <xf numFmtId="0" fontId="64" fillId="0" borderId="0"/>
    <xf numFmtId="0" fontId="15" fillId="0" borderId="0"/>
    <xf numFmtId="0" fontId="67" fillId="0" borderId="0"/>
    <xf numFmtId="0" fontId="57" fillId="0" borderId="0"/>
    <xf numFmtId="0" fontId="58" fillId="0" borderId="0"/>
    <xf numFmtId="165" fontId="58" fillId="0" borderId="0" applyFont="0" applyFill="0" applyBorder="0" applyAlignment="0" applyProtection="0"/>
    <xf numFmtId="0" fontId="58" fillId="0" borderId="0"/>
    <xf numFmtId="0" fontId="19" fillId="0" borderId="0"/>
    <xf numFmtId="0" fontId="14" fillId="0" borderId="0"/>
    <xf numFmtId="0" fontId="70" fillId="0" borderId="0" applyNumberFormat="0" applyFill="0" applyBorder="0" applyAlignment="0" applyProtection="0">
      <alignment vertical="top"/>
      <protection locked="0"/>
    </xf>
    <xf numFmtId="0" fontId="13" fillId="0" borderId="0"/>
    <xf numFmtId="0" fontId="57" fillId="0" borderId="0" applyNumberFormat="0" applyFont="0" applyFill="0" applyBorder="0" applyAlignment="0" applyProtection="0">
      <alignment vertical="top"/>
    </xf>
    <xf numFmtId="0" fontId="12" fillId="0" borderId="0"/>
    <xf numFmtId="0" fontId="11" fillId="0" borderId="0"/>
    <xf numFmtId="9" fontId="41" fillId="0" borderId="0" applyFont="0" applyFill="0" applyBorder="0" applyAlignment="0" applyProtection="0"/>
    <xf numFmtId="0" fontId="9" fillId="0" borderId="0"/>
    <xf numFmtId="0" fontId="57" fillId="0" borderId="0"/>
    <xf numFmtId="0" fontId="9" fillId="0" borderId="0"/>
    <xf numFmtId="0" fontId="9" fillId="0" borderId="0"/>
    <xf numFmtId="0" fontId="57" fillId="0" borderId="0"/>
    <xf numFmtId="0" fontId="9" fillId="0" borderId="0"/>
    <xf numFmtId="0" fontId="9"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7" borderId="14" applyNumberFormat="0" applyAlignment="0" applyProtection="0"/>
    <xf numFmtId="0" fontId="23" fillId="20" borderId="15" applyNumberFormat="0" applyAlignment="0" applyProtection="0"/>
    <xf numFmtId="0" fontId="24" fillId="20" borderId="14" applyNumberFormat="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16" applyNumberFormat="0" applyFill="0" applyAlignment="0" applyProtection="0"/>
    <xf numFmtId="0" fontId="29" fillId="21" borderId="7" applyNumberFormat="0" applyAlignment="0" applyProtection="0"/>
    <xf numFmtId="0" fontId="30" fillId="0" borderId="0" applyNumberFormat="0" applyFill="0" applyBorder="0" applyAlignment="0" applyProtection="0"/>
    <xf numFmtId="0" fontId="31" fillId="22" borderId="0" applyNumberFormat="0" applyBorder="0" applyAlignment="0" applyProtection="0"/>
    <xf numFmtId="0" fontId="11" fillId="0" borderId="0"/>
    <xf numFmtId="0" fontId="11" fillId="0" borderId="0"/>
    <xf numFmtId="0" fontId="11" fillId="0" borderId="0"/>
    <xf numFmtId="0" fontId="11" fillId="0" borderId="0"/>
    <xf numFmtId="0" fontId="32" fillId="3" borderId="0" applyNumberFormat="0" applyBorder="0" applyAlignment="0" applyProtection="0"/>
    <xf numFmtId="0" fontId="33" fillId="0" borderId="0" applyNumberFormat="0" applyFill="0" applyBorder="0" applyAlignment="0" applyProtection="0"/>
    <xf numFmtId="0" fontId="19" fillId="23" borderId="17" applyNumberFormat="0" applyFont="0" applyAlignment="0" applyProtection="0"/>
    <xf numFmtId="0" fontId="34" fillId="0" borderId="9" applyNumberFormat="0" applyFill="0" applyAlignment="0" applyProtection="0"/>
    <xf numFmtId="0" fontId="35" fillId="0" borderId="0" applyNumberFormat="0" applyFill="0" applyBorder="0" applyAlignment="0" applyProtection="0"/>
    <xf numFmtId="0" fontId="36" fillId="4" borderId="0" applyNumberFormat="0" applyBorder="0" applyAlignment="0" applyProtection="0"/>
    <xf numFmtId="0" fontId="19" fillId="0" borderId="0"/>
    <xf numFmtId="0" fontId="8" fillId="0" borderId="0"/>
    <xf numFmtId="166" fontId="81" fillId="0" borderId="19">
      <alignment vertical="center" wrapText="1"/>
    </xf>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5" fillId="0" borderId="0"/>
    <xf numFmtId="0" fontId="5" fillId="0" borderId="0"/>
    <xf numFmtId="0" fontId="85" fillId="0" borderId="0"/>
    <xf numFmtId="0" fontId="57" fillId="0" borderId="0"/>
    <xf numFmtId="0" fontId="4" fillId="0" borderId="0"/>
    <xf numFmtId="0" fontId="57" fillId="0" borderId="0"/>
    <xf numFmtId="0" fontId="3" fillId="0" borderId="0"/>
    <xf numFmtId="0" fontId="2" fillId="0" borderId="0"/>
    <xf numFmtId="0" fontId="1" fillId="0" borderId="0"/>
    <xf numFmtId="0" fontId="86" fillId="0" borderId="0"/>
    <xf numFmtId="0" fontId="87" fillId="0" borderId="0"/>
    <xf numFmtId="0" fontId="88" fillId="0" borderId="0"/>
    <xf numFmtId="0" fontId="57" fillId="0" borderId="0"/>
    <xf numFmtId="0" fontId="89" fillId="0" borderId="0"/>
    <xf numFmtId="0" fontId="57" fillId="0" borderId="0"/>
    <xf numFmtId="0" fontId="90" fillId="0" borderId="0"/>
    <xf numFmtId="0" fontId="57" fillId="0" borderId="0"/>
    <xf numFmtId="0" fontId="57"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7" borderId="25" applyNumberFormat="0" applyAlignment="0" applyProtection="0"/>
    <xf numFmtId="0" fontId="23" fillId="20" borderId="26" applyNumberFormat="0" applyAlignment="0" applyProtection="0"/>
    <xf numFmtId="0" fontId="24" fillId="20" borderId="25" applyNumberFormat="0" applyAlignment="0" applyProtection="0"/>
    <xf numFmtId="164" fontId="19" fillId="0" borderId="0" applyFont="0" applyFill="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27" applyNumberFormat="0" applyFill="0" applyAlignment="0" applyProtection="0"/>
    <xf numFmtId="0" fontId="29" fillId="21" borderId="7" applyNumberFormat="0" applyAlignment="0" applyProtection="0"/>
    <xf numFmtId="0" fontId="30" fillId="0" borderId="0" applyNumberFormat="0" applyFill="0" applyBorder="0" applyAlignment="0" applyProtection="0"/>
    <xf numFmtId="0" fontId="31" fillId="22" borderId="0" applyNumberFormat="0" applyBorder="0" applyAlignment="0" applyProtection="0"/>
    <xf numFmtId="0" fontId="19" fillId="0" borderId="0"/>
    <xf numFmtId="0" fontId="32" fillId="3" borderId="0" applyNumberFormat="0" applyBorder="0" applyAlignment="0" applyProtection="0"/>
    <xf numFmtId="0" fontId="33" fillId="0" borderId="0" applyNumberFormat="0" applyFill="0" applyBorder="0" applyAlignment="0" applyProtection="0"/>
    <xf numFmtId="0" fontId="19" fillId="23" borderId="28" applyNumberFormat="0" applyFont="0" applyAlignment="0" applyProtection="0"/>
    <xf numFmtId="0" fontId="34" fillId="0" borderId="9" applyNumberFormat="0" applyFill="0" applyAlignment="0" applyProtection="0"/>
    <xf numFmtId="0" fontId="35" fillId="0" borderId="0" applyNumberFormat="0" applyFill="0" applyBorder="0" applyAlignment="0" applyProtection="0"/>
    <xf numFmtId="165" fontId="19" fillId="0" borderId="0" applyFont="0" applyFill="0" applyBorder="0" applyAlignment="0" applyProtection="0"/>
    <xf numFmtId="0" fontId="36" fillId="4" borderId="0" applyNumberFormat="0" applyBorder="0" applyAlignment="0" applyProtection="0"/>
    <xf numFmtId="165" fontId="19" fillId="0" borderId="0" applyFont="0" applyFill="0" applyBorder="0" applyAlignment="0" applyProtection="0"/>
    <xf numFmtId="0" fontId="97" fillId="0" borderId="0" applyNumberFormat="0" applyFill="0" applyBorder="0" applyAlignment="0" applyProtection="0"/>
    <xf numFmtId="0" fontId="19" fillId="0" borderId="0"/>
  </cellStyleXfs>
  <cellXfs count="327">
    <xf numFmtId="0" fontId="0" fillId="0" borderId="0" xfId="0"/>
    <xf numFmtId="0" fontId="49" fillId="0" borderId="0" xfId="43" applyFont="1" applyFill="1" applyAlignment="1">
      <alignment vertical="center"/>
    </xf>
    <xf numFmtId="0" fontId="62" fillId="0" borderId="0" xfId="43" applyFont="1" applyFill="1" applyAlignment="1">
      <alignment horizontal="center" vertical="center"/>
    </xf>
    <xf numFmtId="0" fontId="59" fillId="0" borderId="0" xfId="43" applyFont="1" applyFill="1" applyAlignment="1">
      <alignment vertical="center"/>
    </xf>
    <xf numFmtId="0" fontId="65" fillId="0" borderId="0" xfId="43" applyFont="1" applyFill="1" applyAlignment="1">
      <alignment horizontal="center" vertical="center"/>
    </xf>
    <xf numFmtId="0" fontId="61" fillId="0" borderId="0" xfId="43" applyFont="1" applyFill="1" applyAlignment="1">
      <alignment horizontal="center" vertical="center"/>
    </xf>
    <xf numFmtId="0" fontId="37" fillId="0" borderId="0" xfId="44" applyFont="1" applyFill="1" applyAlignment="1">
      <alignment vertical="center"/>
    </xf>
    <xf numFmtId="0" fontId="46" fillId="0" borderId="0" xfId="43" applyFont="1" applyFill="1" applyAlignment="1">
      <alignment horizontal="center" vertical="center"/>
    </xf>
    <xf numFmtId="0" fontId="71" fillId="0" borderId="0" xfId="44" applyFont="1" applyFill="1" applyAlignment="1">
      <alignment vertical="center"/>
    </xf>
    <xf numFmtId="0" fontId="71" fillId="0" borderId="0" xfId="44" applyFont="1" applyFill="1" applyAlignment="1">
      <alignment horizontal="justify" vertical="center"/>
    </xf>
    <xf numFmtId="0" fontId="73" fillId="0" borderId="0" xfId="44" applyFont="1" applyFill="1" applyAlignment="1">
      <alignment vertical="center"/>
    </xf>
    <xf numFmtId="0" fontId="47" fillId="0" borderId="10" xfId="44" applyFont="1" applyFill="1" applyBorder="1" applyAlignment="1">
      <alignment horizontal="center" vertical="center" wrapText="1"/>
    </xf>
    <xf numFmtId="0" fontId="75" fillId="0" borderId="0" xfId="44" applyFont="1" applyFill="1" applyAlignment="1">
      <alignment vertical="center"/>
    </xf>
    <xf numFmtId="0" fontId="47" fillId="0" borderId="12" xfId="44" applyFont="1" applyFill="1" applyBorder="1" applyAlignment="1">
      <alignment horizontal="center" vertical="center" wrapText="1"/>
    </xf>
    <xf numFmtId="0" fontId="51" fillId="0" borderId="0" xfId="44" applyFont="1" applyFill="1" applyAlignment="1">
      <alignment vertical="center"/>
    </xf>
    <xf numFmtId="49" fontId="63" fillId="0" borderId="0" xfId="43" applyNumberFormat="1" applyFont="1" applyFill="1" applyAlignment="1">
      <alignment horizontal="center" vertical="center"/>
    </xf>
    <xf numFmtId="49" fontId="59" fillId="0" borderId="0" xfId="43" applyNumberFormat="1" applyFont="1" applyFill="1" applyAlignment="1">
      <alignment horizontal="justify" vertical="center"/>
    </xf>
    <xf numFmtId="0" fontId="43" fillId="0" borderId="10" xfId="58" applyFont="1" applyFill="1" applyBorder="1" applyAlignment="1" applyProtection="1">
      <alignment horizontal="center" vertical="center" wrapText="1"/>
      <protection locked="0"/>
    </xf>
    <xf numFmtId="0" fontId="55" fillId="0" borderId="0" xfId="44" applyFont="1" applyFill="1" applyAlignment="1">
      <alignment horizontal="center" vertical="center"/>
    </xf>
    <xf numFmtId="0" fontId="76" fillId="0" borderId="0" xfId="44" applyFont="1" applyFill="1" applyAlignment="1">
      <alignment horizontal="center" vertical="center"/>
    </xf>
    <xf numFmtId="0" fontId="72" fillId="0" borderId="0" xfId="44" applyFont="1" applyFill="1" applyAlignment="1">
      <alignment horizontal="center" vertical="center"/>
    </xf>
    <xf numFmtId="0" fontId="72" fillId="0" borderId="11" xfId="44" applyFont="1" applyFill="1" applyBorder="1" applyAlignment="1">
      <alignment horizontal="center" vertical="center"/>
    </xf>
    <xf numFmtId="0" fontId="73" fillId="0" borderId="13" xfId="44" applyFont="1" applyFill="1" applyBorder="1" applyAlignment="1">
      <alignment horizontal="center" vertical="center"/>
    </xf>
    <xf numFmtId="0" fontId="37" fillId="0" borderId="10" xfId="37" applyNumberFormat="1" applyFont="1" applyFill="1" applyBorder="1" applyAlignment="1">
      <alignment vertical="center" wrapText="1"/>
    </xf>
    <xf numFmtId="49" fontId="37" fillId="0" borderId="10" xfId="37" applyNumberFormat="1" applyFont="1" applyFill="1" applyBorder="1" applyAlignment="1">
      <alignment horizontal="center" vertical="top"/>
    </xf>
    <xf numFmtId="0" fontId="71" fillId="0" borderId="10" xfId="44" applyFont="1" applyFill="1" applyBorder="1" applyAlignment="1">
      <alignment vertical="center"/>
    </xf>
    <xf numFmtId="0" fontId="71" fillId="0" borderId="10" xfId="44" applyFont="1" applyFill="1" applyBorder="1" applyAlignment="1">
      <alignment horizontal="justify" vertical="center"/>
    </xf>
    <xf numFmtId="0" fontId="37" fillId="0" borderId="10" xfId="44" applyFont="1" applyFill="1" applyBorder="1" applyAlignment="1">
      <alignment vertical="center"/>
    </xf>
    <xf numFmtId="0" fontId="9" fillId="0" borderId="0" xfId="84"/>
    <xf numFmtId="49" fontId="77" fillId="0" borderId="10" xfId="84" applyNumberFormat="1" applyFont="1" applyBorder="1" applyAlignment="1">
      <alignment horizontal="center" vertical="center" wrapText="1"/>
    </xf>
    <xf numFmtId="0" fontId="77" fillId="0" borderId="10" xfId="84" applyFont="1" applyBorder="1" applyAlignment="1">
      <alignment horizontal="center" vertical="center"/>
    </xf>
    <xf numFmtId="0" fontId="66" fillId="0" borderId="10" xfId="84" applyNumberFormat="1" applyFont="1" applyFill="1" applyBorder="1" applyAlignment="1">
      <alignment vertical="center" wrapText="1"/>
    </xf>
    <xf numFmtId="0" fontId="9" fillId="0" borderId="10" xfId="84" applyBorder="1"/>
    <xf numFmtId="0" fontId="78" fillId="0" borderId="0" xfId="84" applyFont="1"/>
    <xf numFmtId="0" fontId="47" fillId="0" borderId="0" xfId="37" applyFont="1" applyFill="1" applyAlignment="1">
      <alignment horizontal="center" vertical="center"/>
    </xf>
    <xf numFmtId="0" fontId="48" fillId="0" borderId="12" xfId="37" applyNumberFormat="1" applyFont="1" applyFill="1" applyBorder="1" applyAlignment="1" applyProtection="1">
      <alignment horizontal="center" vertical="center" wrapText="1"/>
    </xf>
    <xf numFmtId="0" fontId="49" fillId="0" borderId="12" xfId="37" applyNumberFormat="1" applyFont="1" applyFill="1" applyBorder="1" applyAlignment="1" applyProtection="1">
      <alignment horizontal="justify" vertical="center" wrapText="1"/>
    </xf>
    <xf numFmtId="166" fontId="49" fillId="0" borderId="12" xfId="37" applyNumberFormat="1" applyFont="1" applyFill="1" applyBorder="1" applyAlignment="1" applyProtection="1">
      <alignment vertical="center" wrapText="1"/>
    </xf>
    <xf numFmtId="166" fontId="49" fillId="0" borderId="12" xfId="37" applyNumberFormat="1" applyFont="1" applyFill="1" applyBorder="1" applyAlignment="1">
      <alignment horizontal="right" vertical="center"/>
    </xf>
    <xf numFmtId="49" fontId="42" fillId="0" borderId="12" xfId="0" applyNumberFormat="1" applyFont="1" applyFill="1" applyBorder="1" applyAlignment="1">
      <alignment horizontal="right" vertical="center"/>
    </xf>
    <xf numFmtId="0" fontId="80" fillId="0" borderId="0" xfId="0" applyFont="1"/>
    <xf numFmtId="0" fontId="42" fillId="0" borderId="0" xfId="43" applyFont="1" applyFill="1" applyAlignment="1">
      <alignment vertical="center" wrapText="1"/>
    </xf>
    <xf numFmtId="0" fontId="39" fillId="0" borderId="0" xfId="131" applyFont="1" applyFill="1" applyAlignment="1">
      <alignment horizontal="left" vertical="center"/>
    </xf>
    <xf numFmtId="49" fontId="48" fillId="0" borderId="19" xfId="42" applyNumberFormat="1" applyFont="1" applyFill="1" applyBorder="1" applyAlignment="1">
      <alignment horizontal="center" vertical="center" wrapText="1"/>
    </xf>
    <xf numFmtId="0" fontId="49" fillId="0" borderId="18" xfId="42" applyFont="1" applyFill="1" applyBorder="1" applyAlignment="1">
      <alignment horizontal="justify" vertical="center" wrapText="1"/>
    </xf>
    <xf numFmtId="0" fontId="49" fillId="0" borderId="18" xfId="42" applyFont="1" applyFill="1" applyBorder="1" applyAlignment="1">
      <alignment horizontal="left" vertical="center" wrapText="1"/>
    </xf>
    <xf numFmtId="0" fontId="10" fillId="0" borderId="18" xfId="42" applyFont="1" applyFill="1" applyBorder="1" applyAlignment="1">
      <alignment vertical="center" wrapText="1"/>
    </xf>
    <xf numFmtId="0" fontId="82" fillId="0" borderId="0" xfId="0" applyFont="1"/>
    <xf numFmtId="0" fontId="54" fillId="0" borderId="0" xfId="43" applyNumberFormat="1" applyFont="1" applyFill="1" applyBorder="1" applyAlignment="1" applyProtection="1">
      <alignment vertical="center" wrapText="1"/>
    </xf>
    <xf numFmtId="49" fontId="48" fillId="0" borderId="24" xfId="42" applyNumberFormat="1" applyFont="1" applyFill="1" applyBorder="1" applyAlignment="1">
      <alignment horizontal="center" vertical="center" wrapText="1"/>
    </xf>
    <xf numFmtId="49" fontId="45" fillId="0" borderId="23" xfId="42" applyNumberFormat="1" applyFont="1" applyFill="1" applyBorder="1" applyAlignment="1">
      <alignment horizontal="center" vertical="center" wrapText="1"/>
    </xf>
    <xf numFmtId="4" fontId="38" fillId="0" borderId="0" xfId="60" applyNumberFormat="1" applyFont="1" applyFill="1" applyBorder="1" applyAlignment="1">
      <alignment horizontal="center" wrapText="1"/>
    </xf>
    <xf numFmtId="4" fontId="37" fillId="0" borderId="0" xfId="60" applyNumberFormat="1" applyFont="1" applyFill="1" applyBorder="1" applyAlignment="1">
      <alignment horizontal="center" wrapText="1"/>
    </xf>
    <xf numFmtId="0" fontId="93" fillId="0" borderId="0" xfId="0" applyFont="1" applyBorder="1" applyAlignment="1">
      <alignment horizontal="justify" vertical="top" wrapText="1"/>
    </xf>
    <xf numFmtId="0" fontId="54" fillId="0" borderId="0" xfId="37" applyFont="1" applyFill="1" applyBorder="1" applyAlignment="1">
      <alignment vertical="center" wrapText="1"/>
    </xf>
    <xf numFmtId="0" fontId="46" fillId="0" borderId="20" xfId="43" applyFont="1" applyFill="1" applyBorder="1" applyAlignment="1">
      <alignment horizontal="center" vertical="center" wrapText="1"/>
    </xf>
    <xf numFmtId="0" fontId="91" fillId="0" borderId="20" xfId="60" applyFont="1" applyFill="1" applyBorder="1" applyAlignment="1">
      <alignment horizontal="center" vertical="center" wrapText="1"/>
    </xf>
    <xf numFmtId="0" fontId="66" fillId="0" borderId="20" xfId="60" applyFont="1" applyFill="1" applyBorder="1" applyAlignment="1">
      <alignment horizontal="center" vertical="center" wrapText="1"/>
    </xf>
    <xf numFmtId="0" fontId="66" fillId="0" borderId="35" xfId="60" applyFont="1" applyFill="1" applyBorder="1" applyAlignment="1">
      <alignment horizontal="center" vertical="center" wrapText="1"/>
    </xf>
    <xf numFmtId="49" fontId="45" fillId="0" borderId="22" xfId="42" applyNumberFormat="1" applyFont="1" applyFill="1" applyBorder="1" applyAlignment="1">
      <alignment horizontal="center" vertical="center" wrapText="1"/>
    </xf>
    <xf numFmtId="49" fontId="46" fillId="0" borderId="23" xfId="42" applyNumberFormat="1" applyFont="1" applyFill="1" applyBorder="1" applyAlignment="1">
      <alignment horizontal="justify" vertical="center" wrapText="1"/>
    </xf>
    <xf numFmtId="4" fontId="38" fillId="0" borderId="30" xfId="60" applyNumberFormat="1" applyFont="1" applyFill="1" applyBorder="1" applyAlignment="1">
      <alignment horizontal="center" wrapText="1"/>
    </xf>
    <xf numFmtId="0" fontId="0" fillId="0" borderId="0" xfId="0" applyBorder="1"/>
    <xf numFmtId="4" fontId="38" fillId="0" borderId="12" xfId="60" applyNumberFormat="1" applyFont="1" applyFill="1" applyBorder="1" applyAlignment="1">
      <alignment horizontal="center" wrapText="1"/>
    </xf>
    <xf numFmtId="49" fontId="45" fillId="0" borderId="0" xfId="42" applyNumberFormat="1" applyFont="1" applyFill="1" applyBorder="1" applyAlignment="1">
      <alignment horizontal="center" vertical="center" wrapText="1"/>
    </xf>
    <xf numFmtId="49" fontId="48" fillId="0" borderId="0" xfId="42" applyNumberFormat="1" applyFont="1" applyFill="1" applyBorder="1" applyAlignment="1">
      <alignment horizontal="center" vertical="center" wrapText="1"/>
    </xf>
    <xf numFmtId="49" fontId="45" fillId="0" borderId="29" xfId="37" applyNumberFormat="1" applyFont="1" applyFill="1" applyBorder="1" applyAlignment="1">
      <alignment horizontal="center" vertical="center" wrapText="1"/>
    </xf>
    <xf numFmtId="49" fontId="48" fillId="0" borderId="20" xfId="37" applyNumberFormat="1" applyFont="1" applyFill="1" applyBorder="1" applyAlignment="1">
      <alignment horizontal="center" vertical="center" wrapText="1"/>
    </xf>
    <xf numFmtId="49" fontId="56" fillId="0" borderId="20" xfId="37" applyNumberFormat="1" applyFont="1" applyFill="1" applyBorder="1" applyAlignment="1">
      <alignment horizontal="center" vertical="center" wrapText="1"/>
    </xf>
    <xf numFmtId="49" fontId="45" fillId="0" borderId="20" xfId="42" applyNumberFormat="1" applyFont="1" applyFill="1" applyBorder="1" applyAlignment="1">
      <alignment horizontal="center" vertical="center" wrapText="1"/>
    </xf>
    <xf numFmtId="49" fontId="48" fillId="0" borderId="20" xfId="42" applyNumberFormat="1" applyFont="1" applyFill="1" applyBorder="1" applyAlignment="1">
      <alignment horizontal="center" vertical="center" wrapText="1"/>
    </xf>
    <xf numFmtId="49" fontId="56" fillId="0" borderId="20" xfId="42" applyNumberFormat="1" applyFont="1" applyFill="1" applyBorder="1" applyAlignment="1">
      <alignment horizontal="center" vertical="center" wrapText="1"/>
    </xf>
    <xf numFmtId="49" fontId="50" fillId="0" borderId="20" xfId="42" applyNumberFormat="1" applyFont="1" applyFill="1" applyBorder="1" applyAlignment="1">
      <alignment horizontal="center" vertical="center" wrapText="1"/>
    </xf>
    <xf numFmtId="49" fontId="48" fillId="0" borderId="35" xfId="42" applyNumberFormat="1" applyFont="1" applyFill="1" applyBorder="1" applyAlignment="1">
      <alignment horizontal="center" vertical="center" wrapText="1"/>
    </xf>
    <xf numFmtId="0" fontId="43" fillId="0" borderId="34" xfId="37" applyFont="1" applyFill="1" applyBorder="1" applyAlignment="1">
      <alignment horizontal="center" vertical="center" wrapText="1"/>
    </xf>
    <xf numFmtId="3" fontId="38" fillId="0" borderId="34" xfId="60" applyNumberFormat="1" applyFont="1" applyFill="1" applyBorder="1" applyAlignment="1">
      <alignment horizontal="center" wrapText="1"/>
    </xf>
    <xf numFmtId="4" fontId="0" fillId="0" borderId="0" xfId="0" applyNumberFormat="1"/>
    <xf numFmtId="0" fontId="59" fillId="0" borderId="0" xfId="43" applyFont="1" applyFill="1" applyAlignment="1">
      <alignment horizontal="right" vertical="center"/>
    </xf>
    <xf numFmtId="0" fontId="53" fillId="0" borderId="0" xfId="43" applyFont="1" applyFill="1" applyBorder="1" applyAlignment="1">
      <alignment horizontal="center" vertical="center" wrapText="1"/>
    </xf>
    <xf numFmtId="0" fontId="49" fillId="0" borderId="0" xfId="43" applyFont="1" applyFill="1" applyBorder="1" applyAlignment="1">
      <alignment vertical="center"/>
    </xf>
    <xf numFmtId="49" fontId="63" fillId="0" borderId="0" xfId="43" applyNumberFormat="1" applyFont="1" applyFill="1" applyBorder="1" applyAlignment="1">
      <alignment horizontal="center" vertical="center"/>
    </xf>
    <xf numFmtId="49" fontId="59" fillId="0" borderId="0" xfId="43" applyNumberFormat="1" applyFont="1" applyFill="1" applyBorder="1" applyAlignment="1">
      <alignment horizontal="justify" vertical="center"/>
    </xf>
    <xf numFmtId="0" fontId="59" fillId="0" borderId="0" xfId="43" applyFont="1" applyFill="1" applyBorder="1" applyAlignment="1">
      <alignment vertical="center"/>
    </xf>
    <xf numFmtId="0" fontId="59" fillId="0" borderId="0" xfId="43" applyFont="1" applyFill="1" applyBorder="1" applyAlignment="1">
      <alignment horizontal="right" vertical="center"/>
    </xf>
    <xf numFmtId="0" fontId="53" fillId="0" borderId="12" xfId="43" applyFont="1" applyFill="1" applyBorder="1" applyAlignment="1">
      <alignment horizontal="center" vertical="center" wrapText="1"/>
    </xf>
    <xf numFmtId="0" fontId="49" fillId="0" borderId="12" xfId="43" applyFont="1" applyFill="1" applyBorder="1" applyAlignment="1">
      <alignment vertical="center"/>
    </xf>
    <xf numFmtId="0" fontId="62" fillId="0" borderId="0" xfId="37" applyFont="1" applyFill="1" applyAlignment="1">
      <alignment horizontal="center" vertical="center"/>
    </xf>
    <xf numFmtId="0" fontId="0" fillId="0" borderId="0" xfId="0" applyFill="1"/>
    <xf numFmtId="4" fontId="80" fillId="0" borderId="0" xfId="0" applyNumberFormat="1" applyFont="1"/>
    <xf numFmtId="4" fontId="95" fillId="0" borderId="0" xfId="0" applyNumberFormat="1" applyFont="1"/>
    <xf numFmtId="4" fontId="38" fillId="0" borderId="21" xfId="60" applyNumberFormat="1" applyFont="1" applyFill="1" applyBorder="1" applyAlignment="1">
      <alignment horizontal="center" wrapText="1"/>
    </xf>
    <xf numFmtId="4" fontId="37" fillId="0" borderId="21" xfId="60" applyNumberFormat="1" applyFont="1" applyFill="1" applyBorder="1" applyAlignment="1">
      <alignment horizontal="center" wrapText="1"/>
    </xf>
    <xf numFmtId="4" fontId="38" fillId="0" borderId="31" xfId="60" applyNumberFormat="1" applyFont="1" applyFill="1" applyBorder="1" applyAlignment="1">
      <alignment horizontal="center" wrapText="1"/>
    </xf>
    <xf numFmtId="4" fontId="38" fillId="0" borderId="36" xfId="60" applyNumberFormat="1" applyFont="1" applyFill="1" applyBorder="1" applyAlignment="1">
      <alignment horizontal="center" wrapText="1"/>
    </xf>
    <xf numFmtId="4" fontId="96" fillId="0" borderId="0" xfId="60" applyNumberFormat="1" applyFont="1" applyFill="1" applyBorder="1" applyAlignment="1">
      <alignment horizontal="center" wrapText="1"/>
    </xf>
    <xf numFmtId="0" fontId="38" fillId="0" borderId="0" xfId="60" applyFont="1" applyFill="1" applyBorder="1" applyAlignment="1">
      <alignment horizontal="left" vertical="top" wrapText="1"/>
    </xf>
    <xf numFmtId="0" fontId="46" fillId="0" borderId="32" xfId="37" applyFont="1" applyFill="1" applyBorder="1" applyAlignment="1">
      <alignment horizontal="center" vertical="center" wrapText="1"/>
    </xf>
    <xf numFmtId="0" fontId="46" fillId="0" borderId="34" xfId="37" applyFont="1" applyFill="1" applyBorder="1" applyAlignment="1">
      <alignment horizontal="center" vertical="center" wrapText="1"/>
    </xf>
    <xf numFmtId="0" fontId="44" fillId="0" borderId="0" xfId="37" applyFont="1" applyFill="1" applyBorder="1" applyAlignment="1">
      <alignment horizontal="left" vertical="center" wrapText="1"/>
    </xf>
    <xf numFmtId="0" fontId="92" fillId="0" borderId="0" xfId="0" applyFont="1" applyBorder="1" applyAlignment="1">
      <alignment horizontal="left" vertical="top" wrapText="1"/>
    </xf>
    <xf numFmtId="0" fontId="93" fillId="0" borderId="48" xfId="0" applyFont="1" applyFill="1" applyBorder="1" applyAlignment="1">
      <alignment horizontal="center" vertical="center" wrapText="1"/>
    </xf>
    <xf numFmtId="0" fontId="98" fillId="0" borderId="31" xfId="206" applyNumberFormat="1" applyFont="1" applyFill="1" applyBorder="1" applyAlignment="1">
      <alignment horizontal="center" vertical="center" wrapText="1"/>
    </xf>
    <xf numFmtId="0" fontId="98" fillId="0" borderId="32" xfId="206" applyNumberFormat="1" applyFont="1" applyFill="1" applyBorder="1" applyAlignment="1">
      <alignment horizontal="center" vertical="center" wrapText="1"/>
    </xf>
    <xf numFmtId="1" fontId="98" fillId="0" borderId="32" xfId="206" applyNumberFormat="1" applyFont="1" applyFill="1" applyBorder="1" applyAlignment="1">
      <alignment horizontal="center" vertical="center" wrapText="1"/>
    </xf>
    <xf numFmtId="0" fontId="98" fillId="0" borderId="49" xfId="206" applyNumberFormat="1" applyFont="1" applyFill="1" applyBorder="1" applyAlignment="1">
      <alignment horizontal="center" vertical="center" wrapText="1"/>
    </xf>
    <xf numFmtId="0" fontId="102" fillId="24" borderId="44" xfId="0" applyFont="1" applyFill="1" applyBorder="1" applyAlignment="1">
      <alignment vertical="center" wrapText="1"/>
    </xf>
    <xf numFmtId="166" fontId="100" fillId="24" borderId="50" xfId="0" applyNumberFormat="1" applyFont="1" applyFill="1" applyBorder="1" applyAlignment="1"/>
    <xf numFmtId="166" fontId="100" fillId="24" borderId="51" xfId="0" applyNumberFormat="1" applyFont="1" applyFill="1" applyBorder="1" applyAlignment="1"/>
    <xf numFmtId="166" fontId="100" fillId="24" borderId="52" xfId="0" applyNumberFormat="1" applyFont="1" applyFill="1" applyBorder="1" applyAlignment="1"/>
    <xf numFmtId="0" fontId="102" fillId="24" borderId="53" xfId="0" applyFont="1" applyFill="1" applyBorder="1" applyAlignment="1">
      <alignment horizontal="left" vertical="center" wrapText="1"/>
    </xf>
    <xf numFmtId="166" fontId="100" fillId="24" borderId="54" xfId="0" applyNumberFormat="1" applyFont="1" applyFill="1" applyBorder="1" applyAlignment="1"/>
    <xf numFmtId="166" fontId="100" fillId="24" borderId="34" xfId="0" applyNumberFormat="1" applyFont="1" applyFill="1" applyBorder="1" applyAlignment="1"/>
    <xf numFmtId="166" fontId="100" fillId="24" borderId="43" xfId="0" applyNumberFormat="1" applyFont="1" applyFill="1" applyBorder="1" applyAlignment="1"/>
    <xf numFmtId="0" fontId="93" fillId="24" borderId="53" xfId="0" applyFont="1" applyFill="1" applyBorder="1" applyAlignment="1">
      <alignment vertical="center" wrapText="1"/>
    </xf>
    <xf numFmtId="166" fontId="98" fillId="24" borderId="54" xfId="0" applyNumberFormat="1" applyFont="1" applyFill="1" applyBorder="1" applyAlignment="1"/>
    <xf numFmtId="166" fontId="98" fillId="24" borderId="34" xfId="0" applyNumberFormat="1" applyFont="1" applyFill="1" applyBorder="1" applyAlignment="1"/>
    <xf numFmtId="166" fontId="66" fillId="24" borderId="34" xfId="0" applyNumberFormat="1" applyFont="1" applyFill="1" applyBorder="1" applyAlignment="1"/>
    <xf numFmtId="166" fontId="66" fillId="24" borderId="43" xfId="0" applyNumberFormat="1" applyFont="1" applyFill="1" applyBorder="1" applyAlignment="1"/>
    <xf numFmtId="0" fontId="102" fillId="24" borderId="53" xfId="0" applyFont="1" applyFill="1" applyBorder="1" applyAlignment="1">
      <alignment vertical="center" wrapText="1"/>
    </xf>
    <xf numFmtId="166" fontId="100" fillId="24" borderId="53" xfId="0" applyNumberFormat="1" applyFont="1" applyFill="1" applyBorder="1" applyAlignment="1"/>
    <xf numFmtId="166" fontId="100" fillId="24" borderId="39" xfId="0" applyNumberFormat="1" applyFont="1" applyFill="1" applyBorder="1" applyAlignment="1"/>
    <xf numFmtId="0" fontId="92" fillId="24" borderId="53" xfId="0" applyFont="1" applyFill="1" applyBorder="1" applyAlignment="1">
      <alignment vertical="center" wrapText="1"/>
    </xf>
    <xf numFmtId="166" fontId="91" fillId="24" borderId="54" xfId="0" applyNumberFormat="1" applyFont="1" applyFill="1" applyBorder="1" applyAlignment="1"/>
    <xf numFmtId="166" fontId="91" fillId="24" borderId="34" xfId="0" applyNumberFormat="1" applyFont="1" applyFill="1" applyBorder="1" applyAlignment="1"/>
    <xf numFmtId="166" fontId="91" fillId="24" borderId="43" xfId="0" applyNumberFormat="1" applyFont="1" applyFill="1" applyBorder="1" applyAlignment="1"/>
    <xf numFmtId="0" fontId="92" fillId="24" borderId="53" xfId="207" applyFont="1" applyFill="1" applyBorder="1" applyAlignment="1" applyProtection="1">
      <alignment vertical="center" wrapText="1"/>
    </xf>
    <xf numFmtId="166" fontId="91" fillId="24" borderId="34" xfId="206" applyNumberFormat="1" applyFont="1" applyFill="1" applyBorder="1" applyAlignment="1"/>
    <xf numFmtId="166" fontId="91" fillId="24" borderId="54" xfId="0" applyNumberFormat="1" applyFont="1" applyFill="1" applyBorder="1" applyAlignment="1" applyProtection="1">
      <protection locked="0"/>
    </xf>
    <xf numFmtId="166" fontId="91" fillId="24" borderId="34" xfId="0" applyNumberFormat="1" applyFont="1" applyFill="1" applyBorder="1" applyAlignment="1" applyProtection="1">
      <protection locked="0"/>
    </xf>
    <xf numFmtId="166" fontId="91" fillId="24" borderId="34" xfId="0" applyNumberFormat="1" applyFont="1" applyFill="1" applyBorder="1" applyAlignment="1">
      <alignment horizontal="center" wrapText="1"/>
    </xf>
    <xf numFmtId="166" fontId="100" fillId="24" borderId="53" xfId="0" applyNumberFormat="1" applyFont="1" applyFill="1" applyBorder="1" applyAlignment="1" applyProtection="1">
      <protection locked="0"/>
    </xf>
    <xf numFmtId="166" fontId="100" fillId="24" borderId="34" xfId="0" applyNumberFormat="1" applyFont="1" applyFill="1" applyBorder="1" applyAlignment="1" applyProtection="1">
      <protection locked="0"/>
    </xf>
    <xf numFmtId="166" fontId="100" fillId="24" borderId="40" xfId="0" applyNumberFormat="1" applyFont="1" applyFill="1" applyBorder="1" applyAlignment="1" applyProtection="1">
      <protection locked="0"/>
    </xf>
    <xf numFmtId="166" fontId="91" fillId="24" borderId="54" xfId="0" applyNumberFormat="1" applyFont="1" applyFill="1" applyBorder="1" applyAlignment="1">
      <alignment horizontal="right"/>
    </xf>
    <xf numFmtId="166" fontId="91" fillId="24" borderId="34" xfId="0" applyNumberFormat="1" applyFont="1" applyFill="1" applyBorder="1" applyAlignment="1">
      <alignment horizontal="right"/>
    </xf>
    <xf numFmtId="166" fontId="66" fillId="24" borderId="54" xfId="0" applyNumberFormat="1" applyFont="1" applyFill="1" applyBorder="1" applyAlignment="1"/>
    <xf numFmtId="0" fontId="92" fillId="24" borderId="44" xfId="0" applyFont="1" applyFill="1" applyBorder="1" applyAlignment="1">
      <alignment vertical="center" wrapText="1"/>
    </xf>
    <xf numFmtId="166" fontId="66" fillId="24" borderId="45" xfId="0" applyNumberFormat="1" applyFont="1" applyFill="1" applyBorder="1" applyAlignment="1"/>
    <xf numFmtId="166" fontId="66" fillId="24" borderId="46" xfId="0" applyNumberFormat="1" applyFont="1" applyFill="1" applyBorder="1" applyAlignment="1"/>
    <xf numFmtId="166" fontId="91" fillId="24" borderId="46" xfId="0" applyNumberFormat="1" applyFont="1" applyFill="1" applyBorder="1" applyAlignment="1"/>
    <xf numFmtId="166" fontId="91" fillId="24" borderId="47" xfId="0" applyNumberFormat="1" applyFont="1" applyFill="1" applyBorder="1" applyAlignment="1"/>
    <xf numFmtId="0" fontId="0" fillId="0" borderId="0" xfId="0" applyFill="1" applyBorder="1"/>
    <xf numFmtId="166" fontId="37" fillId="0" borderId="12" xfId="37" applyNumberFormat="1" applyFont="1" applyFill="1" applyBorder="1" applyAlignment="1">
      <alignment horizontal="right" vertical="center"/>
    </xf>
    <xf numFmtId="0" fontId="94" fillId="0" borderId="0" xfId="37" applyFont="1" applyFill="1" applyAlignment="1">
      <alignment horizontal="center" vertical="center"/>
    </xf>
    <xf numFmtId="0" fontId="38" fillId="0" borderId="0" xfId="37" applyFont="1" applyFill="1" applyAlignment="1">
      <alignment horizontal="center" vertical="center"/>
    </xf>
    <xf numFmtId="0" fontId="37" fillId="0" borderId="0" xfId="0" applyFont="1" applyFill="1"/>
    <xf numFmtId="0" fontId="96" fillId="0" borderId="0" xfId="0" applyFont="1" applyFill="1"/>
    <xf numFmtId="0" fontId="52" fillId="0" borderId="20" xfId="0" applyFont="1" applyFill="1" applyBorder="1" applyAlignment="1">
      <alignment horizontal="center" vertical="center" wrapText="1"/>
    </xf>
    <xf numFmtId="0" fontId="46" fillId="0" borderId="34" xfId="43" applyFont="1" applyFill="1" applyBorder="1" applyAlignment="1">
      <alignment horizontal="center" vertical="center" wrapText="1"/>
    </xf>
    <xf numFmtId="0" fontId="38" fillId="0" borderId="0" xfId="60" applyFont="1" applyFill="1" applyBorder="1" applyAlignment="1">
      <alignment horizontal="left" vertical="top" wrapText="1"/>
    </xf>
    <xf numFmtId="0" fontId="43" fillId="0" borderId="0" xfId="43" applyNumberFormat="1" applyFont="1" applyFill="1" applyBorder="1" applyAlignment="1" applyProtection="1">
      <alignment horizontal="justify" vertical="center" wrapText="1"/>
    </xf>
    <xf numFmtId="0" fontId="38" fillId="0" borderId="34" xfId="37" applyFont="1" applyFill="1" applyBorder="1" applyAlignment="1">
      <alignment horizontal="center" vertical="center" wrapText="1"/>
    </xf>
    <xf numFmtId="0" fontId="92" fillId="0" borderId="0" xfId="0" applyFont="1" applyBorder="1" applyAlignment="1">
      <alignment horizontal="left" vertical="top" wrapText="1"/>
    </xf>
    <xf numFmtId="0" fontId="49" fillId="0" borderId="0" xfId="43" applyFont="1" applyFill="1" applyBorder="1" applyAlignment="1">
      <alignment horizontal="center" vertical="center"/>
    </xf>
    <xf numFmtId="0" fontId="49" fillId="0" borderId="0" xfId="43" applyFont="1" applyFill="1" applyAlignment="1">
      <alignment horizontal="center" vertical="center"/>
    </xf>
    <xf numFmtId="4" fontId="38" fillId="0" borderId="0" xfId="60" applyNumberFormat="1" applyFont="1" applyFill="1" applyBorder="1" applyAlignment="1">
      <alignment horizontal="center" vertical="center" wrapText="1"/>
    </xf>
    <xf numFmtId="4" fontId="38" fillId="0" borderId="0" xfId="0" applyNumberFormat="1" applyFont="1" applyFill="1" applyBorder="1" applyAlignment="1">
      <alignment horizontal="center" vertical="center"/>
    </xf>
    <xf numFmtId="4" fontId="37" fillId="0" borderId="0" xfId="0" applyNumberFormat="1" applyFont="1" applyFill="1" applyBorder="1" applyAlignment="1">
      <alignment horizontal="center" vertical="center"/>
    </xf>
    <xf numFmtId="4" fontId="37" fillId="0" borderId="0" xfId="60" applyNumberFormat="1" applyFont="1" applyFill="1" applyBorder="1" applyAlignment="1">
      <alignment horizontal="center" vertical="center" wrapText="1"/>
    </xf>
    <xf numFmtId="0" fontId="54" fillId="0" borderId="0" xfId="37" applyFont="1" applyFill="1" applyBorder="1" applyAlignment="1">
      <alignment horizontal="center" vertical="center" wrapText="1"/>
    </xf>
    <xf numFmtId="4" fontId="38" fillId="0" borderId="12" xfId="60" applyNumberFormat="1" applyFont="1" applyFill="1" applyBorder="1" applyAlignment="1">
      <alignment horizontal="center" vertical="center" wrapText="1"/>
    </xf>
    <xf numFmtId="4" fontId="37" fillId="0" borderId="12" xfId="0" applyNumberFormat="1" applyFont="1" applyFill="1" applyBorder="1" applyAlignment="1">
      <alignment horizontal="center" vertical="center"/>
    </xf>
    <xf numFmtId="4" fontId="52" fillId="0" borderId="0" xfId="0" applyNumberFormat="1" applyFont="1" applyFill="1" applyBorder="1" applyAlignment="1">
      <alignment horizontal="center" vertical="center" wrapText="1"/>
    </xf>
    <xf numFmtId="4" fontId="37" fillId="0" borderId="0" xfId="0" applyNumberFormat="1" applyFont="1" applyFill="1" applyBorder="1" applyAlignment="1">
      <alignment horizontal="center" vertical="center" wrapText="1"/>
    </xf>
    <xf numFmtId="4" fontId="38" fillId="0" borderId="0" xfId="0" applyNumberFormat="1" applyFont="1" applyFill="1" applyBorder="1" applyAlignment="1">
      <alignment horizontal="center" vertical="center" wrapText="1"/>
    </xf>
    <xf numFmtId="4" fontId="62" fillId="0" borderId="0" xfId="43" applyNumberFormat="1" applyFont="1" applyFill="1" applyBorder="1" applyAlignment="1">
      <alignment horizontal="center" vertical="center"/>
    </xf>
    <xf numFmtId="4" fontId="37" fillId="0" borderId="0" xfId="0" applyNumberFormat="1" applyFont="1" applyFill="1"/>
    <xf numFmtId="49" fontId="10" fillId="0" borderId="12" xfId="0" applyNumberFormat="1" applyFont="1" applyFill="1" applyBorder="1" applyAlignment="1">
      <alignment horizontal="right" vertical="center"/>
    </xf>
    <xf numFmtId="4" fontId="92" fillId="0" borderId="21" xfId="0" applyNumberFormat="1" applyFont="1" applyFill="1" applyBorder="1" applyAlignment="1">
      <alignment horizontal="center" vertical="center" wrapText="1"/>
    </xf>
    <xf numFmtId="4" fontId="52" fillId="0" borderId="21" xfId="0" applyNumberFormat="1" applyFont="1" applyFill="1" applyBorder="1" applyAlignment="1">
      <alignment horizontal="center" vertical="center" wrapText="1"/>
    </xf>
    <xf numFmtId="4" fontId="38" fillId="0" borderId="30" xfId="0" applyNumberFormat="1" applyFont="1" applyFill="1" applyBorder="1" applyAlignment="1">
      <alignment horizontal="center" vertical="center" wrapText="1"/>
    </xf>
    <xf numFmtId="4" fontId="103" fillId="0" borderId="0" xfId="0" applyNumberFormat="1" applyFont="1"/>
    <xf numFmtId="4" fontId="52" fillId="0" borderId="36" xfId="0" applyNumberFormat="1" applyFont="1" applyFill="1" applyBorder="1" applyAlignment="1">
      <alignment horizontal="center" vertical="center" wrapText="1"/>
    </xf>
    <xf numFmtId="0" fontId="38" fillId="0" borderId="34" xfId="37" applyFont="1" applyFill="1" applyBorder="1" applyAlignment="1">
      <alignment horizontal="center" vertical="center" wrapText="1"/>
    </xf>
    <xf numFmtId="0" fontId="38" fillId="0" borderId="60" xfId="37" applyFont="1" applyFill="1" applyBorder="1" applyAlignment="1">
      <alignment horizontal="center" vertical="center" wrapText="1"/>
    </xf>
    <xf numFmtId="0" fontId="46" fillId="0" borderId="34" xfId="43" applyFont="1" applyFill="1" applyBorder="1" applyAlignment="1">
      <alignment horizontal="center" vertical="center" wrapText="1"/>
    </xf>
    <xf numFmtId="0" fontId="38" fillId="0" borderId="34" xfId="43" applyFont="1" applyFill="1" applyBorder="1" applyAlignment="1">
      <alignment horizontal="center" vertical="center" wrapText="1"/>
    </xf>
    <xf numFmtId="0" fontId="84" fillId="0" borderId="34" xfId="43" applyFont="1" applyFill="1" applyBorder="1" applyAlignment="1">
      <alignment horizontal="center" vertical="center" wrapText="1"/>
    </xf>
    <xf numFmtId="0" fontId="83" fillId="0" borderId="0" xfId="43" applyFont="1" applyFill="1" applyBorder="1" applyAlignment="1">
      <alignment horizontal="center" vertical="center" wrapText="1"/>
    </xf>
    <xf numFmtId="0" fontId="10" fillId="0" borderId="0" xfId="0" applyFont="1" applyAlignment="1">
      <alignment horizontal="left" vertical="center"/>
    </xf>
    <xf numFmtId="0" fontId="10" fillId="0" borderId="0" xfId="0" applyFont="1"/>
    <xf numFmtId="0" fontId="10" fillId="0" borderId="0" xfId="0" applyFont="1" applyAlignment="1">
      <alignment horizontal="right"/>
    </xf>
    <xf numFmtId="0" fontId="10" fillId="0" borderId="0" xfId="0" applyFont="1" applyBorder="1"/>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104" fillId="0" borderId="0" xfId="0" applyFont="1" applyBorder="1" applyAlignment="1">
      <alignment horizontal="left" vertical="center"/>
    </xf>
    <xf numFmtId="0" fontId="38" fillId="0" borderId="0" xfId="0" quotePrefix="1" applyFont="1" applyBorder="1" applyAlignment="1">
      <alignment horizontal="center"/>
    </xf>
    <xf numFmtId="4" fontId="38" fillId="0" borderId="0" xfId="0" applyNumberFormat="1" applyFont="1" applyBorder="1" applyAlignment="1">
      <alignment horizontal="center"/>
    </xf>
    <xf numFmtId="0" fontId="37" fillId="0" borderId="0" xfId="0" quotePrefix="1" applyFont="1" applyBorder="1" applyAlignment="1">
      <alignment horizontal="center"/>
    </xf>
    <xf numFmtId="4" fontId="37" fillId="0" borderId="0" xfId="0" applyNumberFormat="1" applyFont="1" applyBorder="1" applyAlignment="1">
      <alignment horizontal="center"/>
    </xf>
    <xf numFmtId="4" fontId="37" fillId="0" borderId="21" xfId="0" applyNumberFormat="1" applyFont="1" applyBorder="1" applyAlignment="1">
      <alignment horizontal="center"/>
    </xf>
    <xf numFmtId="4" fontId="38" fillId="0" borderId="21" xfId="0" applyNumberFormat="1" applyFont="1" applyBorder="1" applyAlignment="1">
      <alignment horizontal="center"/>
    </xf>
    <xf numFmtId="0" fontId="37" fillId="0" borderId="12" xfId="0" quotePrefix="1" applyFont="1" applyBorder="1" applyAlignment="1">
      <alignment horizontal="center"/>
    </xf>
    <xf numFmtId="4" fontId="37" fillId="0" borderId="12" xfId="0" applyNumberFormat="1" applyFont="1" applyBorder="1" applyAlignment="1">
      <alignment horizontal="center"/>
    </xf>
    <xf numFmtId="4" fontId="38" fillId="0" borderId="36" xfId="0" applyNumberFormat="1" applyFont="1" applyBorder="1" applyAlignment="1">
      <alignment horizontal="center"/>
    </xf>
    <xf numFmtId="0" fontId="38" fillId="0" borderId="29" xfId="0" applyFont="1" applyBorder="1" applyAlignment="1">
      <alignment horizontal="left" vertical="center" wrapText="1"/>
    </xf>
    <xf numFmtId="0" fontId="38" fillId="0" borderId="20" xfId="0" applyFont="1" applyBorder="1" applyAlignment="1">
      <alignment horizontal="left" vertical="center" wrapText="1"/>
    </xf>
    <xf numFmtId="0" fontId="37" fillId="0" borderId="20" xfId="0" applyFont="1" applyBorder="1" applyAlignment="1">
      <alignment horizontal="justify" vertical="top" wrapText="1"/>
    </xf>
    <xf numFmtId="0" fontId="38" fillId="0" borderId="20" xfId="0" applyFont="1" applyBorder="1" applyAlignment="1">
      <alignment horizontal="justify" vertical="top" wrapText="1"/>
    </xf>
    <xf numFmtId="0" fontId="37" fillId="0" borderId="20" xfId="0" applyFont="1" applyBorder="1" applyAlignment="1">
      <alignment horizontal="left" vertical="center" wrapText="1"/>
    </xf>
    <xf numFmtId="0" fontId="37" fillId="0" borderId="35" xfId="0" applyFont="1" applyBorder="1" applyAlignment="1">
      <alignment horizontal="justify" vertical="top" wrapText="1"/>
    </xf>
    <xf numFmtId="4" fontId="38" fillId="0" borderId="30" xfId="0" applyNumberFormat="1" applyFont="1" applyBorder="1" applyAlignment="1">
      <alignment horizontal="center" vertical="center"/>
    </xf>
    <xf numFmtId="4" fontId="38" fillId="0" borderId="31" xfId="0" applyNumberFormat="1" applyFont="1" applyBorder="1" applyAlignment="1">
      <alignment horizontal="center" vertical="center"/>
    </xf>
    <xf numFmtId="0" fontId="38" fillId="0" borderId="30" xfId="0" quotePrefix="1" applyFont="1" applyBorder="1" applyAlignment="1">
      <alignment horizontal="center" vertical="center"/>
    </xf>
    <xf numFmtId="0" fontId="105" fillId="0" borderId="0" xfId="43" applyFont="1" applyFill="1" applyAlignment="1">
      <alignment vertical="center"/>
    </xf>
    <xf numFmtId="0" fontId="106" fillId="0" borderId="0" xfId="0" applyFont="1" applyBorder="1" applyAlignment="1">
      <alignment horizontal="left" vertical="center"/>
    </xf>
    <xf numFmtId="0" fontId="106" fillId="0" borderId="0" xfId="0" applyFont="1" applyBorder="1"/>
    <xf numFmtId="0" fontId="105" fillId="0" borderId="0" xfId="43" applyFont="1" applyFill="1" applyAlignment="1">
      <alignment horizontal="left" vertical="center"/>
    </xf>
    <xf numFmtId="0" fontId="38" fillId="0" borderId="34" xfId="0" applyFont="1" applyBorder="1" applyAlignment="1">
      <alignment horizontal="center" vertical="center"/>
    </xf>
    <xf numFmtId="0" fontId="38" fillId="0" borderId="34" xfId="0" applyFont="1" applyBorder="1" applyAlignment="1">
      <alignment horizontal="center"/>
    </xf>
    <xf numFmtId="4" fontId="42" fillId="0" borderId="0" xfId="43" applyNumberFormat="1" applyFont="1" applyFill="1" applyAlignment="1">
      <alignment vertical="center" wrapText="1"/>
    </xf>
    <xf numFmtId="4" fontId="94" fillId="0" borderId="0" xfId="0" applyNumberFormat="1" applyFont="1" applyFill="1" applyBorder="1" applyAlignment="1">
      <alignment horizontal="center" vertical="center"/>
    </xf>
    <xf numFmtId="4" fontId="94" fillId="0" borderId="21" xfId="0" applyNumberFormat="1" applyFont="1" applyFill="1" applyBorder="1" applyAlignment="1">
      <alignment horizontal="center" vertical="center"/>
    </xf>
    <xf numFmtId="4" fontId="96" fillId="0" borderId="0" xfId="0" applyNumberFormat="1" applyFont="1" applyFill="1" applyBorder="1" applyAlignment="1">
      <alignment horizontal="center" vertical="center"/>
    </xf>
    <xf numFmtId="4" fontId="96" fillId="0" borderId="21" xfId="0" applyNumberFormat="1" applyFont="1" applyFill="1" applyBorder="1" applyAlignment="1">
      <alignment horizontal="center" vertical="center"/>
    </xf>
    <xf numFmtId="0" fontId="96" fillId="0" borderId="0" xfId="0" applyFont="1" applyFill="1" applyBorder="1" applyAlignment="1">
      <alignment horizontal="center" vertical="center"/>
    </xf>
    <xf numFmtId="4" fontId="96" fillId="0" borderId="12" xfId="0" applyNumberFormat="1" applyFont="1" applyFill="1" applyBorder="1" applyAlignment="1">
      <alignment horizontal="center" vertical="center"/>
    </xf>
    <xf numFmtId="4" fontId="94" fillId="0" borderId="12" xfId="0" applyNumberFormat="1" applyFont="1" applyFill="1" applyBorder="1" applyAlignment="1">
      <alignment horizontal="center" vertical="center"/>
    </xf>
    <xf numFmtId="4" fontId="94" fillId="0" borderId="36" xfId="0" applyNumberFormat="1" applyFont="1" applyFill="1" applyBorder="1" applyAlignment="1">
      <alignment horizontal="center" vertical="center"/>
    </xf>
    <xf numFmtId="168" fontId="37" fillId="0" borderId="0" xfId="0" applyNumberFormat="1" applyFont="1" applyFill="1" applyBorder="1" applyAlignment="1">
      <alignment horizontal="center" vertical="center"/>
    </xf>
    <xf numFmtId="168" fontId="38" fillId="0" borderId="0" xfId="0" applyNumberFormat="1" applyFont="1" applyFill="1" applyBorder="1" applyAlignment="1">
      <alignment horizontal="center" vertical="center" wrapText="1"/>
    </xf>
    <xf numFmtId="168" fontId="52" fillId="0" borderId="21" xfId="0" applyNumberFormat="1" applyFont="1" applyFill="1" applyBorder="1" applyAlignment="1">
      <alignment horizontal="center" vertical="center" wrapText="1"/>
    </xf>
    <xf numFmtId="4" fontId="107" fillId="0" borderId="21" xfId="0" applyNumberFormat="1" applyFont="1" applyFill="1" applyBorder="1" applyAlignment="1">
      <alignment horizontal="center" vertical="center" wrapText="1"/>
    </xf>
    <xf numFmtId="4" fontId="37" fillId="0" borderId="21" xfId="0" applyNumberFormat="1" applyFont="1" applyFill="1" applyBorder="1" applyAlignment="1">
      <alignment horizontal="center" vertical="center"/>
    </xf>
    <xf numFmtId="4" fontId="38" fillId="0" borderId="21" xfId="0" applyNumberFormat="1" applyFont="1" applyFill="1" applyBorder="1" applyAlignment="1">
      <alignment horizontal="center" vertical="center"/>
    </xf>
    <xf numFmtId="4" fontId="37" fillId="0" borderId="0" xfId="0" applyNumberFormat="1" applyFont="1" applyFill="1" applyBorder="1" applyAlignment="1" applyProtection="1">
      <alignment horizontal="center" vertical="center"/>
      <protection locked="0"/>
    </xf>
    <xf numFmtId="4" fontId="38" fillId="0" borderId="12" xfId="0" applyNumberFormat="1" applyFont="1" applyFill="1" applyBorder="1" applyAlignment="1">
      <alignment horizontal="center" vertical="center"/>
    </xf>
    <xf numFmtId="0" fontId="38" fillId="0" borderId="0" xfId="60" applyFont="1" applyFill="1" applyBorder="1" applyAlignment="1">
      <alignment horizontal="left" vertical="top" wrapText="1"/>
    </xf>
    <xf numFmtId="0" fontId="43" fillId="0" borderId="34" xfId="37" applyFont="1" applyFill="1" applyBorder="1" applyAlignment="1">
      <alignment horizontal="center" vertical="center" wrapText="1"/>
    </xf>
    <xf numFmtId="0" fontId="44" fillId="0" borderId="0" xfId="37" applyFont="1" applyFill="1" applyBorder="1" applyAlignment="1">
      <alignment horizontal="left" vertical="center" wrapText="1"/>
    </xf>
    <xf numFmtId="0" fontId="92" fillId="0" borderId="0" xfId="0" applyFont="1" applyBorder="1" applyAlignment="1">
      <alignment horizontal="left" vertical="top" wrapText="1"/>
    </xf>
    <xf numFmtId="0" fontId="37" fillId="0" borderId="0" xfId="60" applyFont="1" applyFill="1" applyBorder="1" applyAlignment="1">
      <alignment horizontal="justify" vertical="top" wrapText="1"/>
    </xf>
    <xf numFmtId="0" fontId="68" fillId="0" borderId="0" xfId="71" applyFont="1" applyFill="1" applyBorder="1" applyAlignment="1">
      <alignment horizontal="center" vertical="center"/>
    </xf>
    <xf numFmtId="0" fontId="0" fillId="0" borderId="0" xfId="0" applyBorder="1" applyAlignment="1">
      <alignment vertical="center"/>
    </xf>
    <xf numFmtId="0" fontId="68" fillId="0" borderId="0" xfId="71" applyFont="1" applyFill="1" applyBorder="1" applyAlignment="1">
      <alignment horizontal="center" vertical="center" wrapText="1"/>
    </xf>
    <xf numFmtId="0" fontId="53" fillId="0" borderId="0" xfId="43" applyFont="1" applyFill="1" applyBorder="1" applyAlignment="1">
      <alignment horizontal="center" vertical="center" wrapText="1"/>
    </xf>
    <xf numFmtId="0" fontId="49" fillId="0" borderId="12" xfId="43" applyFont="1" applyFill="1" applyBorder="1" applyAlignment="1">
      <alignment horizontal="right" vertical="center"/>
    </xf>
    <xf numFmtId="0" fontId="0" fillId="0" borderId="12" xfId="0" applyBorder="1" applyAlignment="1">
      <alignment horizontal="right" vertical="center"/>
    </xf>
    <xf numFmtId="0" fontId="0" fillId="0" borderId="0" xfId="0" applyBorder="1" applyAlignment="1">
      <alignment horizontal="justify" vertical="top" wrapText="1"/>
    </xf>
    <xf numFmtId="0" fontId="38" fillId="0" borderId="0" xfId="60" applyFont="1" applyFill="1" applyBorder="1" applyAlignment="1">
      <alignment horizontal="left" vertical="top" wrapText="1"/>
    </xf>
    <xf numFmtId="0" fontId="37" fillId="0" borderId="0" xfId="60" applyFont="1" applyFill="1" applyBorder="1" applyAlignment="1">
      <alignment horizontal="left" vertical="top" wrapText="1"/>
    </xf>
    <xf numFmtId="0" fontId="37" fillId="0" borderId="12" xfId="60" applyFont="1" applyFill="1" applyBorder="1" applyAlignment="1">
      <alignment horizontal="justify" vertical="top" wrapText="1"/>
    </xf>
    <xf numFmtId="0" fontId="38" fillId="0" borderId="0" xfId="60" applyFont="1" applyFill="1" applyBorder="1" applyAlignment="1">
      <alignment horizontal="left" vertical="center" wrapText="1"/>
    </xf>
    <xf numFmtId="0" fontId="0" fillId="0" borderId="0" xfId="0" applyFill="1" applyBorder="1" applyAlignment="1">
      <alignment horizontal="justify" vertical="top" wrapText="1"/>
    </xf>
    <xf numFmtId="0" fontId="43" fillId="0" borderId="0" xfId="43" applyNumberFormat="1" applyFont="1" applyFill="1" applyBorder="1" applyAlignment="1" applyProtection="1">
      <alignment horizontal="justify" vertical="center" wrapText="1"/>
    </xf>
    <xf numFmtId="0" fontId="46" fillId="0" borderId="34" xfId="43" applyFont="1" applyFill="1" applyBorder="1" applyAlignment="1">
      <alignment horizontal="center" vertical="center" wrapText="1"/>
    </xf>
    <xf numFmtId="0" fontId="43" fillId="0" borderId="0" xfId="43" applyNumberFormat="1" applyFont="1" applyFill="1" applyBorder="1" applyAlignment="1" applyProtection="1">
      <alignment horizontal="left" vertical="center" wrapText="1"/>
    </xf>
    <xf numFmtId="0" fontId="46" fillId="0" borderId="0" xfId="43" applyNumberFormat="1" applyFont="1" applyFill="1" applyBorder="1" applyAlignment="1" applyProtection="1">
      <alignment horizontal="left" vertical="center" wrapText="1"/>
    </xf>
    <xf numFmtId="0" fontId="43" fillId="0" borderId="0" xfId="43" applyFont="1" applyFill="1" applyBorder="1" applyAlignment="1">
      <alignment horizontal="left" vertical="center" wrapText="1"/>
    </xf>
    <xf numFmtId="0" fontId="54" fillId="0" borderId="0" xfId="43" applyFont="1" applyFill="1" applyBorder="1" applyAlignment="1">
      <alignment horizontal="left" vertical="center" wrapText="1"/>
    </xf>
    <xf numFmtId="0" fontId="19" fillId="0" borderId="0" xfId="0" applyFont="1" applyBorder="1" applyAlignment="1">
      <alignment horizontal="left" vertical="top" wrapText="1"/>
    </xf>
    <xf numFmtId="0" fontId="0" fillId="0" borderId="0" xfId="0" applyBorder="1" applyAlignment="1">
      <alignment horizontal="left" vertical="top" wrapText="1"/>
    </xf>
    <xf numFmtId="0" fontId="19" fillId="0" borderId="0" xfId="0" applyFont="1" applyFill="1" applyBorder="1" applyAlignment="1">
      <alignment horizontal="justify" vertical="top" wrapText="1"/>
    </xf>
    <xf numFmtId="0" fontId="43" fillId="0" borderId="12" xfId="60" applyFont="1" applyFill="1" applyBorder="1" applyAlignment="1">
      <alignment horizontal="left" vertical="center" wrapText="1"/>
    </xf>
    <xf numFmtId="0" fontId="52" fillId="0" borderId="0" xfId="0" applyFont="1" applyBorder="1" applyAlignment="1">
      <alignment horizontal="justify" vertical="top" wrapText="1"/>
    </xf>
    <xf numFmtId="0" fontId="52" fillId="0" borderId="0" xfId="0" applyFont="1" applyFill="1" applyBorder="1" applyAlignment="1">
      <alignment horizontal="justify" vertical="top" wrapText="1"/>
    </xf>
    <xf numFmtId="0" fontId="92" fillId="0" borderId="0" xfId="0" applyFont="1" applyBorder="1" applyAlignment="1">
      <alignment horizontal="left" vertical="top" wrapText="1"/>
    </xf>
    <xf numFmtId="0" fontId="54" fillId="0" borderId="0" xfId="37" applyFont="1" applyFill="1" applyBorder="1" applyAlignment="1">
      <alignment horizontal="left" vertical="center" wrapText="1"/>
    </xf>
    <xf numFmtId="0" fontId="52" fillId="0" borderId="0" xfId="0" applyFont="1" applyBorder="1" applyAlignment="1">
      <alignment horizontal="left" vertical="top" wrapText="1"/>
    </xf>
    <xf numFmtId="0" fontId="47" fillId="0" borderId="30" xfId="37" applyFont="1" applyFill="1" applyBorder="1" applyAlignment="1">
      <alignment horizontal="left" vertical="center" wrapText="1"/>
    </xf>
    <xf numFmtId="0" fontId="47" fillId="0" borderId="0" xfId="42" applyFont="1" applyFill="1" applyBorder="1" applyAlignment="1">
      <alignment horizontal="left" vertical="center" wrapText="1"/>
    </xf>
    <xf numFmtId="0" fontId="79" fillId="0" borderId="0" xfId="71" applyFont="1" applyFill="1" applyBorder="1" applyAlignment="1">
      <alignment horizontal="center" vertical="center" wrapText="1"/>
    </xf>
    <xf numFmtId="0" fontId="43" fillId="0" borderId="34" xfId="37" applyFont="1" applyFill="1" applyBorder="1" applyAlignment="1">
      <alignment horizontal="center" vertical="center" wrapText="1"/>
    </xf>
    <xf numFmtId="0" fontId="46" fillId="0" borderId="34" xfId="37" applyFont="1" applyFill="1" applyBorder="1" applyAlignment="1">
      <alignment horizontal="center" vertical="center" wrapText="1"/>
    </xf>
    <xf numFmtId="0" fontId="38" fillId="0" borderId="34" xfId="37" applyFont="1" applyFill="1" applyBorder="1" applyAlignment="1">
      <alignment horizontal="center" vertical="center" wrapText="1"/>
    </xf>
    <xf numFmtId="4" fontId="38" fillId="0" borderId="32" xfId="60" applyNumberFormat="1" applyFont="1" applyFill="1" applyBorder="1" applyAlignment="1">
      <alignment horizontal="center" vertical="center" wrapText="1"/>
    </xf>
    <xf numFmtId="4" fontId="38" fillId="0" borderId="33" xfId="60" applyNumberFormat="1" applyFont="1" applyFill="1" applyBorder="1" applyAlignment="1">
      <alignment horizontal="center" vertical="center" wrapText="1"/>
    </xf>
    <xf numFmtId="0" fontId="38" fillId="0" borderId="32" xfId="37" applyFont="1" applyFill="1" applyBorder="1" applyAlignment="1">
      <alignment horizontal="center" vertical="center" wrapText="1"/>
    </xf>
    <xf numFmtId="0" fontId="38" fillId="0" borderId="60" xfId="37" applyFont="1" applyFill="1" applyBorder="1" applyAlignment="1">
      <alignment horizontal="center" vertical="center" wrapText="1"/>
    </xf>
    <xf numFmtId="0" fontId="46" fillId="0" borderId="29" xfId="37" applyFont="1" applyFill="1" applyBorder="1" applyAlignment="1">
      <alignment horizontal="center" vertical="center" wrapText="1"/>
    </xf>
    <xf numFmtId="0" fontId="46" fillId="0" borderId="30" xfId="37" applyFont="1" applyFill="1" applyBorder="1" applyAlignment="1">
      <alignment horizontal="center" vertical="center" wrapText="1"/>
    </xf>
    <xf numFmtId="0" fontId="46" fillId="0" borderId="31" xfId="37" applyFont="1" applyFill="1" applyBorder="1" applyAlignment="1">
      <alignment horizontal="center" vertical="center" wrapText="1"/>
    </xf>
    <xf numFmtId="0" fontId="46" fillId="0" borderId="20" xfId="37" applyFont="1" applyFill="1" applyBorder="1" applyAlignment="1">
      <alignment horizontal="center" vertical="center" wrapText="1"/>
    </xf>
    <xf numFmtId="0" fontId="46" fillId="0" borderId="0" xfId="37" applyFont="1" applyFill="1" applyBorder="1" applyAlignment="1">
      <alignment horizontal="center" vertical="center" wrapText="1"/>
    </xf>
    <xf numFmtId="0" fontId="46" fillId="0" borderId="21" xfId="37" applyFont="1" applyFill="1" applyBorder="1" applyAlignment="1">
      <alignment horizontal="center" vertical="center" wrapText="1"/>
    </xf>
    <xf numFmtId="0" fontId="49" fillId="0" borderId="0" xfId="37" applyFont="1" applyFill="1" applyBorder="1" applyAlignment="1">
      <alignment horizontal="left" vertical="center" wrapText="1"/>
    </xf>
    <xf numFmtId="0" fontId="44" fillId="0" borderId="0" xfId="37" applyFont="1" applyFill="1" applyBorder="1" applyAlignment="1">
      <alignment horizontal="left" vertical="center" wrapText="1"/>
    </xf>
    <xf numFmtId="0" fontId="53" fillId="0" borderId="0" xfId="44" applyFont="1" applyFill="1" applyAlignment="1">
      <alignment horizontal="center" vertical="center" wrapText="1"/>
    </xf>
    <xf numFmtId="0" fontId="46" fillId="0" borderId="11" xfId="44" applyFont="1" applyFill="1" applyBorder="1" applyAlignment="1">
      <alignment horizontal="center" vertical="center" wrapText="1"/>
    </xf>
    <xf numFmtId="0" fontId="38" fillId="0" borderId="10" xfId="71" applyFont="1" applyBorder="1" applyAlignment="1">
      <alignment horizontal="center" vertical="center" wrapText="1"/>
    </xf>
    <xf numFmtId="0" fontId="37" fillId="0" borderId="0" xfId="44" applyFont="1" applyFill="1" applyBorder="1" applyAlignment="1">
      <alignment horizontal="justify" vertical="center" wrapText="1"/>
    </xf>
    <xf numFmtId="0" fontId="38" fillId="0" borderId="10" xfId="71" applyFont="1" applyFill="1" applyBorder="1" applyAlignment="1">
      <alignment horizontal="center" vertical="center" wrapText="1"/>
    </xf>
    <xf numFmtId="0" fontId="38" fillId="0" borderId="10" xfId="84" applyFont="1" applyFill="1" applyBorder="1" applyAlignment="1">
      <alignment horizontal="center" vertical="center" wrapText="1"/>
    </xf>
    <xf numFmtId="0" fontId="43" fillId="0" borderId="10" xfId="58" applyFont="1" applyFill="1" applyBorder="1" applyAlignment="1" applyProtection="1">
      <alignment horizontal="center" vertical="center" wrapText="1"/>
      <protection locked="0"/>
    </xf>
    <xf numFmtId="0" fontId="52" fillId="0" borderId="10" xfId="84" applyFont="1" applyBorder="1" applyAlignment="1">
      <alignment horizontal="center" vertical="center"/>
    </xf>
    <xf numFmtId="49" fontId="52" fillId="0" borderId="10" xfId="84" applyNumberFormat="1" applyFont="1" applyBorder="1" applyAlignment="1">
      <alignment horizontal="center" vertical="center" wrapText="1"/>
    </xf>
    <xf numFmtId="49" fontId="77" fillId="0" borderId="10" xfId="84" applyNumberFormat="1" applyFont="1" applyBorder="1" applyAlignment="1">
      <alignment horizontal="center" vertical="center" wrapText="1"/>
    </xf>
    <xf numFmtId="0" fontId="77" fillId="0" borderId="10" xfId="84" applyFont="1" applyBorder="1" applyAlignment="1">
      <alignment horizontal="center" vertical="center" wrapText="1"/>
    </xf>
    <xf numFmtId="0" fontId="93" fillId="0" borderId="57" xfId="0" applyFont="1" applyFill="1" applyBorder="1" applyAlignment="1">
      <alignment horizontal="center" vertical="top" wrapText="1"/>
    </xf>
    <xf numFmtId="0" fontId="93" fillId="0" borderId="58" xfId="0" applyFont="1" applyFill="1" applyBorder="1" applyAlignment="1">
      <alignment horizontal="center" vertical="top" wrapText="1"/>
    </xf>
    <xf numFmtId="0" fontId="93" fillId="0" borderId="59" xfId="0" applyFont="1" applyFill="1" applyBorder="1" applyAlignment="1">
      <alignment horizontal="center" vertical="top" wrapText="1"/>
    </xf>
    <xf numFmtId="0" fontId="99" fillId="0" borderId="56" xfId="208" applyFont="1" applyFill="1" applyBorder="1" applyAlignment="1">
      <alignment horizontal="center"/>
    </xf>
    <xf numFmtId="0" fontId="99" fillId="0" borderId="37" xfId="208" applyFont="1" applyFill="1" applyBorder="1" applyAlignment="1">
      <alignment horizontal="center"/>
    </xf>
    <xf numFmtId="0" fontId="99" fillId="0" borderId="38" xfId="208" applyFont="1" applyFill="1" applyBorder="1" applyAlignment="1">
      <alignment horizontal="center"/>
    </xf>
    <xf numFmtId="0" fontId="43" fillId="0" borderId="10" xfId="37" applyFont="1" applyFill="1" applyBorder="1" applyAlignment="1">
      <alignment horizontal="center" vertical="center" wrapText="1"/>
    </xf>
    <xf numFmtId="0" fontId="46" fillId="0" borderId="10" xfId="37" applyFont="1" applyFill="1" applyBorder="1" applyAlignment="1">
      <alignment horizontal="center" vertical="center" wrapText="1"/>
    </xf>
    <xf numFmtId="166" fontId="100" fillId="0" borderId="53" xfId="0" applyNumberFormat="1" applyFont="1" applyFill="1" applyBorder="1" applyAlignment="1">
      <alignment horizontal="center" vertical="top" wrapText="1"/>
    </xf>
    <xf numFmtId="166" fontId="100" fillId="0" borderId="40" xfId="0" applyNumberFormat="1" applyFont="1" applyFill="1" applyBorder="1" applyAlignment="1">
      <alignment horizontal="center" vertical="top" wrapText="1"/>
    </xf>
    <xf numFmtId="0" fontId="100" fillId="0" borderId="41" xfId="0" applyFont="1" applyFill="1" applyBorder="1" applyAlignment="1">
      <alignment horizontal="center" vertical="top" wrapText="1"/>
    </xf>
    <xf numFmtId="0" fontId="100" fillId="0" borderId="39" xfId="0" applyFont="1" applyFill="1" applyBorder="1" applyAlignment="1">
      <alignment horizontal="center" vertical="top" wrapText="1"/>
    </xf>
    <xf numFmtId="0" fontId="100" fillId="0" borderId="42" xfId="0" applyFont="1" applyFill="1" applyBorder="1" applyAlignment="1">
      <alignment horizontal="center" vertical="top" wrapText="1"/>
    </xf>
    <xf numFmtId="166" fontId="101" fillId="0" borderId="32" xfId="206" applyNumberFormat="1" applyFont="1" applyFill="1" applyBorder="1" applyAlignment="1">
      <alignment horizontal="center" vertical="top" wrapText="1"/>
    </xf>
    <xf numFmtId="166" fontId="101" fillId="0" borderId="46" xfId="206" applyNumberFormat="1" applyFont="1" applyFill="1" applyBorder="1" applyAlignment="1">
      <alignment horizontal="center" vertical="top" wrapText="1"/>
    </xf>
    <xf numFmtId="0" fontId="101" fillId="0" borderId="49" xfId="0" applyFont="1" applyFill="1" applyBorder="1" applyAlignment="1">
      <alignment horizontal="center" vertical="top" wrapText="1"/>
    </xf>
    <xf numFmtId="0" fontId="101" fillId="0" borderId="47" xfId="0" applyFont="1" applyFill="1" applyBorder="1" applyAlignment="1">
      <alignment horizontal="center" vertical="top" wrapText="1"/>
    </xf>
    <xf numFmtId="166" fontId="101" fillId="0" borderId="32" xfId="0" applyNumberFormat="1" applyFont="1" applyFill="1" applyBorder="1" applyAlignment="1">
      <alignment horizontal="center" vertical="top" wrapText="1"/>
    </xf>
    <xf numFmtId="166" fontId="101" fillId="0" borderId="46" xfId="0" applyNumberFormat="1" applyFont="1" applyFill="1" applyBorder="1" applyAlignment="1">
      <alignment horizontal="center" vertical="top" wrapText="1"/>
    </xf>
    <xf numFmtId="0" fontId="101" fillId="0" borderId="32" xfId="0" applyFont="1" applyFill="1" applyBorder="1" applyAlignment="1">
      <alignment horizontal="center" vertical="top"/>
    </xf>
    <xf numFmtId="0" fontId="101" fillId="0" borderId="46" xfId="0" applyFont="1" applyFill="1" applyBorder="1" applyAlignment="1">
      <alignment horizontal="center" vertical="top"/>
    </xf>
    <xf numFmtId="0" fontId="46" fillId="0" borderId="32" xfId="37" applyFont="1" applyFill="1" applyBorder="1" applyAlignment="1">
      <alignment horizontal="center" vertical="center" wrapText="1"/>
    </xf>
    <xf numFmtId="166" fontId="101" fillId="0" borderId="55" xfId="0" applyNumberFormat="1" applyFont="1" applyFill="1" applyBorder="1" applyAlignment="1">
      <alignment horizontal="center" vertical="top" wrapText="1"/>
    </xf>
    <xf numFmtId="166" fontId="101" fillId="0" borderId="45" xfId="0" applyNumberFormat="1" applyFont="1" applyFill="1" applyBorder="1" applyAlignment="1">
      <alignment horizontal="center" vertical="top" wrapText="1"/>
    </xf>
    <xf numFmtId="0" fontId="0" fillId="0" borderId="0" xfId="0" applyFill="1" applyAlignment="1">
      <alignment horizontal="justify" vertical="top" wrapText="1"/>
    </xf>
    <xf numFmtId="49" fontId="37" fillId="0" borderId="0" xfId="0" applyNumberFormat="1" applyFont="1" applyBorder="1" applyAlignment="1">
      <alignment horizontal="center"/>
    </xf>
    <xf numFmtId="0" fontId="83" fillId="0" borderId="0" xfId="43" applyFont="1" applyFill="1" applyBorder="1" applyAlignment="1">
      <alignment horizontal="center" vertical="center" wrapText="1"/>
    </xf>
    <xf numFmtId="0" fontId="38" fillId="0" borderId="34" xfId="0" applyFont="1" applyBorder="1" applyAlignment="1">
      <alignment horizontal="center" vertical="center" wrapText="1"/>
    </xf>
    <xf numFmtId="0" fontId="38" fillId="0" borderId="34" xfId="0" applyFont="1" applyBorder="1" applyAlignment="1">
      <alignment horizontal="center" vertical="center"/>
    </xf>
    <xf numFmtId="0" fontId="38" fillId="0" borderId="34" xfId="0" applyFont="1" applyBorder="1" applyAlignment="1">
      <alignment horizontal="center"/>
    </xf>
    <xf numFmtId="0" fontId="38" fillId="0" borderId="30" xfId="0" applyFont="1" applyBorder="1" applyAlignment="1">
      <alignment horizontal="center"/>
    </xf>
    <xf numFmtId="0" fontId="37" fillId="0" borderId="0" xfId="0" applyFont="1" applyBorder="1" applyAlignment="1">
      <alignment horizontal="center"/>
    </xf>
    <xf numFmtId="49" fontId="38" fillId="0" borderId="0" xfId="0" applyNumberFormat="1" applyFont="1" applyBorder="1" applyAlignment="1">
      <alignment horizontal="center"/>
    </xf>
    <xf numFmtId="0" fontId="38" fillId="0" borderId="0" xfId="0" quotePrefix="1" applyFont="1" applyBorder="1" applyAlignment="1">
      <alignment horizontal="center"/>
    </xf>
    <xf numFmtId="0" fontId="38" fillId="0" borderId="0" xfId="0" applyFont="1" applyBorder="1" applyAlignment="1">
      <alignment horizontal="center"/>
    </xf>
    <xf numFmtId="0" fontId="37" fillId="0" borderId="0" xfId="0" quotePrefix="1" applyFont="1" applyBorder="1" applyAlignment="1">
      <alignment horizontal="center"/>
    </xf>
    <xf numFmtId="0" fontId="105" fillId="0" borderId="0" xfId="43" applyFont="1" applyFill="1" applyAlignment="1">
      <alignment horizontal="right" vertical="center"/>
    </xf>
    <xf numFmtId="0" fontId="37" fillId="0" borderId="12" xfId="0" quotePrefix="1" applyFont="1" applyBorder="1" applyAlignment="1">
      <alignment horizontal="center"/>
    </xf>
    <xf numFmtId="0" fontId="0" fillId="0" borderId="20" xfId="0" applyBorder="1"/>
  </cellXfs>
  <cellStyles count="209">
    <cellStyle name="20% — акцент1" xfId="1" builtinId="30" customBuiltin="1"/>
    <cellStyle name="20% - Акцент1 2" xfId="86" xr:uid="{00000000-0005-0000-0000-000001000000}"/>
    <cellStyle name="20% - Акцент1 3" xfId="162" xr:uid="{00000000-0005-0000-0000-000002000000}"/>
    <cellStyle name="20% — акцент2" xfId="2" builtinId="34" customBuiltin="1"/>
    <cellStyle name="20% - Акцент2 2" xfId="87" xr:uid="{00000000-0005-0000-0000-000004000000}"/>
    <cellStyle name="20% - Акцент2 3" xfId="163" xr:uid="{00000000-0005-0000-0000-000005000000}"/>
    <cellStyle name="20% — акцент3" xfId="3" builtinId="38" customBuiltin="1"/>
    <cellStyle name="20% - Акцент3 2" xfId="88" xr:uid="{00000000-0005-0000-0000-000007000000}"/>
    <cellStyle name="20% - Акцент3 3" xfId="164" xr:uid="{00000000-0005-0000-0000-000008000000}"/>
    <cellStyle name="20% — акцент4" xfId="4" builtinId="42" customBuiltin="1"/>
    <cellStyle name="20% - Акцент4 2" xfId="89" xr:uid="{00000000-0005-0000-0000-00000A000000}"/>
    <cellStyle name="20% - Акцент4 3" xfId="165" xr:uid="{00000000-0005-0000-0000-00000B000000}"/>
    <cellStyle name="20% — акцент5" xfId="5" builtinId="46" customBuiltin="1"/>
    <cellStyle name="20% - Акцент5 2" xfId="90" xr:uid="{00000000-0005-0000-0000-00000D000000}"/>
    <cellStyle name="20% - Акцент5 3" xfId="166" xr:uid="{00000000-0005-0000-0000-00000E000000}"/>
    <cellStyle name="20% — акцент6" xfId="6" builtinId="50" customBuiltin="1"/>
    <cellStyle name="20% - Акцент6 2" xfId="91" xr:uid="{00000000-0005-0000-0000-000010000000}"/>
    <cellStyle name="20% - Акцент6 3" xfId="167" xr:uid="{00000000-0005-0000-0000-000011000000}"/>
    <cellStyle name="40% — акцент1" xfId="7" builtinId="31" customBuiltin="1"/>
    <cellStyle name="40% - Акцент1 2" xfId="92" xr:uid="{00000000-0005-0000-0000-000013000000}"/>
    <cellStyle name="40% - Акцент1 3" xfId="168" xr:uid="{00000000-0005-0000-0000-000014000000}"/>
    <cellStyle name="40% — акцент2" xfId="8" builtinId="35" customBuiltin="1"/>
    <cellStyle name="40% - Акцент2 2" xfId="93" xr:uid="{00000000-0005-0000-0000-000016000000}"/>
    <cellStyle name="40% - Акцент2 3" xfId="169" xr:uid="{00000000-0005-0000-0000-000017000000}"/>
    <cellStyle name="40% — акцент3" xfId="9" builtinId="39" customBuiltin="1"/>
    <cellStyle name="40% - Акцент3 2" xfId="94" xr:uid="{00000000-0005-0000-0000-000019000000}"/>
    <cellStyle name="40% - Акцент3 3" xfId="170" xr:uid="{00000000-0005-0000-0000-00001A000000}"/>
    <cellStyle name="40% — акцент4" xfId="10" builtinId="43" customBuiltin="1"/>
    <cellStyle name="40% - Акцент4 2" xfId="95" xr:uid="{00000000-0005-0000-0000-00001C000000}"/>
    <cellStyle name="40% - Акцент4 3" xfId="171" xr:uid="{00000000-0005-0000-0000-00001D000000}"/>
    <cellStyle name="40% — акцент5" xfId="11" builtinId="47" customBuiltin="1"/>
    <cellStyle name="40% - Акцент5 2" xfId="96" xr:uid="{00000000-0005-0000-0000-00001F000000}"/>
    <cellStyle name="40% - Акцент5 3" xfId="172" xr:uid="{00000000-0005-0000-0000-000020000000}"/>
    <cellStyle name="40% — акцент6" xfId="12" builtinId="51" customBuiltin="1"/>
    <cellStyle name="40% - Акцент6 2" xfId="97" xr:uid="{00000000-0005-0000-0000-000022000000}"/>
    <cellStyle name="40% - Акцент6 3" xfId="173" xr:uid="{00000000-0005-0000-0000-000023000000}"/>
    <cellStyle name="60% — акцент1" xfId="13" builtinId="32" customBuiltin="1"/>
    <cellStyle name="60% - Акцент1 2" xfId="98" xr:uid="{00000000-0005-0000-0000-000025000000}"/>
    <cellStyle name="60% - Акцент1 3" xfId="174" xr:uid="{00000000-0005-0000-0000-000026000000}"/>
    <cellStyle name="60% — акцент2" xfId="14" builtinId="36" customBuiltin="1"/>
    <cellStyle name="60% - Акцент2 2" xfId="99" xr:uid="{00000000-0005-0000-0000-000028000000}"/>
    <cellStyle name="60% - Акцент2 3" xfId="175" xr:uid="{00000000-0005-0000-0000-000029000000}"/>
    <cellStyle name="60% — акцент3" xfId="15" builtinId="40" customBuiltin="1"/>
    <cellStyle name="60% - Акцент3 2" xfId="100" xr:uid="{00000000-0005-0000-0000-00002B000000}"/>
    <cellStyle name="60% - Акцент3 3" xfId="176" xr:uid="{00000000-0005-0000-0000-00002C000000}"/>
    <cellStyle name="60% — акцент4" xfId="16" builtinId="44" customBuiltin="1"/>
    <cellStyle name="60% - Акцент4 2" xfId="101" xr:uid="{00000000-0005-0000-0000-00002E000000}"/>
    <cellStyle name="60% - Акцент4 3" xfId="177" xr:uid="{00000000-0005-0000-0000-00002F000000}"/>
    <cellStyle name="60% — акцент5" xfId="17" builtinId="48" customBuiltin="1"/>
    <cellStyle name="60% - Акцент5 2" xfId="102" xr:uid="{00000000-0005-0000-0000-000031000000}"/>
    <cellStyle name="60% - Акцент5 3" xfId="178" xr:uid="{00000000-0005-0000-0000-000032000000}"/>
    <cellStyle name="60% — акцент6" xfId="18" builtinId="52" customBuiltin="1"/>
    <cellStyle name="60% - Акцент6 2" xfId="103" xr:uid="{00000000-0005-0000-0000-000034000000}"/>
    <cellStyle name="60% - Акцент6 3" xfId="179" xr:uid="{00000000-0005-0000-0000-000035000000}"/>
    <cellStyle name="Акцент1" xfId="19" builtinId="29" customBuiltin="1"/>
    <cellStyle name="Акцент1 2" xfId="104" xr:uid="{00000000-0005-0000-0000-000037000000}"/>
    <cellStyle name="Акцент1 3" xfId="180" xr:uid="{00000000-0005-0000-0000-000038000000}"/>
    <cellStyle name="Акцент2" xfId="20" builtinId="33" customBuiltin="1"/>
    <cellStyle name="Акцент2 2" xfId="105" xr:uid="{00000000-0005-0000-0000-00003A000000}"/>
    <cellStyle name="Акцент2 3" xfId="181" xr:uid="{00000000-0005-0000-0000-00003B000000}"/>
    <cellStyle name="Акцент3" xfId="21" builtinId="37" customBuiltin="1"/>
    <cellStyle name="Акцент3 2" xfId="106" xr:uid="{00000000-0005-0000-0000-00003D000000}"/>
    <cellStyle name="Акцент3 3" xfId="182" xr:uid="{00000000-0005-0000-0000-00003E000000}"/>
    <cellStyle name="Акцент4" xfId="22" builtinId="41" customBuiltin="1"/>
    <cellStyle name="Акцент4 2" xfId="107" xr:uid="{00000000-0005-0000-0000-000040000000}"/>
    <cellStyle name="Акцент4 3" xfId="183" xr:uid="{00000000-0005-0000-0000-000041000000}"/>
    <cellStyle name="Акцент5" xfId="23" builtinId="45" customBuiltin="1"/>
    <cellStyle name="Акцент5 2" xfId="108" xr:uid="{00000000-0005-0000-0000-000043000000}"/>
    <cellStyle name="Акцент5 3" xfId="184" xr:uid="{00000000-0005-0000-0000-000044000000}"/>
    <cellStyle name="Акцент6" xfId="24" builtinId="49" customBuiltin="1"/>
    <cellStyle name="Акцент6 2" xfId="109" xr:uid="{00000000-0005-0000-0000-000046000000}"/>
    <cellStyle name="Акцент6 3" xfId="185" xr:uid="{00000000-0005-0000-0000-000047000000}"/>
    <cellStyle name="Ввод " xfId="25" builtinId="20" customBuiltin="1"/>
    <cellStyle name="Ввод  2" xfId="110" xr:uid="{00000000-0005-0000-0000-000049000000}"/>
    <cellStyle name="Ввод  3" xfId="186" xr:uid="{00000000-0005-0000-0000-00004A000000}"/>
    <cellStyle name="Вывод" xfId="26" builtinId="21" customBuiltin="1"/>
    <cellStyle name="Вывод 2" xfId="111" xr:uid="{00000000-0005-0000-0000-00004C000000}"/>
    <cellStyle name="Вывод 3" xfId="187" xr:uid="{00000000-0005-0000-0000-00004D000000}"/>
    <cellStyle name="Вычисление" xfId="27" builtinId="22" customBuiltin="1"/>
    <cellStyle name="Вычисление 2" xfId="112" xr:uid="{00000000-0005-0000-0000-00004F000000}"/>
    <cellStyle name="Вычисление 3" xfId="188" xr:uid="{00000000-0005-0000-0000-000050000000}"/>
    <cellStyle name="Гиперссылка" xfId="207" builtinId="8"/>
    <cellStyle name="Гиперссылка 2" xfId="73" xr:uid="{00000000-0005-0000-0000-000052000000}"/>
    <cellStyle name="Денежный 2" xfId="28" xr:uid="{00000000-0005-0000-0000-000053000000}"/>
    <cellStyle name="Денежный 3" xfId="189" xr:uid="{00000000-0005-0000-0000-000054000000}"/>
    <cellStyle name="Заголовок 1" xfId="29" builtinId="16" customBuiltin="1"/>
    <cellStyle name="Заголовок 1 2" xfId="113" xr:uid="{00000000-0005-0000-0000-000056000000}"/>
    <cellStyle name="Заголовок 1 3" xfId="190" xr:uid="{00000000-0005-0000-0000-000057000000}"/>
    <cellStyle name="Заголовок 2" xfId="30" builtinId="17" customBuiltin="1"/>
    <cellStyle name="Заголовок 2 2" xfId="114" xr:uid="{00000000-0005-0000-0000-000059000000}"/>
    <cellStyle name="Заголовок 2 3" xfId="191" xr:uid="{00000000-0005-0000-0000-00005A000000}"/>
    <cellStyle name="Заголовок 3" xfId="31" builtinId="18" customBuiltin="1"/>
    <cellStyle name="Заголовок 3 2" xfId="115" xr:uid="{00000000-0005-0000-0000-00005C000000}"/>
    <cellStyle name="Заголовок 3 3" xfId="192" xr:uid="{00000000-0005-0000-0000-00005D000000}"/>
    <cellStyle name="Заголовок 4" xfId="32" builtinId="19" customBuiltin="1"/>
    <cellStyle name="Заголовок 4 2" xfId="116" xr:uid="{00000000-0005-0000-0000-00005F000000}"/>
    <cellStyle name="Заголовок 4 3" xfId="193" xr:uid="{00000000-0005-0000-0000-000060000000}"/>
    <cellStyle name="Итог" xfId="33" builtinId="25" customBuiltin="1"/>
    <cellStyle name="Итог 2" xfId="117" xr:uid="{00000000-0005-0000-0000-000062000000}"/>
    <cellStyle name="Итог 3" xfId="194" xr:uid="{00000000-0005-0000-0000-000063000000}"/>
    <cellStyle name="Контрольная ячейка" xfId="34" builtinId="23" customBuiltin="1"/>
    <cellStyle name="Контрольная ячейка 2" xfId="118" xr:uid="{00000000-0005-0000-0000-000065000000}"/>
    <cellStyle name="Контрольная ячейка 3" xfId="195" xr:uid="{00000000-0005-0000-0000-000066000000}"/>
    <cellStyle name="Надстрочный" xfId="133" xr:uid="{00000000-0005-0000-0000-000067000000}"/>
    <cellStyle name="Название" xfId="35" builtinId="15" customBuiltin="1"/>
    <cellStyle name="Название 2" xfId="119" xr:uid="{00000000-0005-0000-0000-000069000000}"/>
    <cellStyle name="Название 3" xfId="196" xr:uid="{00000000-0005-0000-0000-00006A000000}"/>
    <cellStyle name="Нейтральный" xfId="36" builtinId="28" customBuiltin="1"/>
    <cellStyle name="Нейтральный 2" xfId="120" xr:uid="{00000000-0005-0000-0000-00006C000000}"/>
    <cellStyle name="Нейтральный 3" xfId="197" xr:uid="{00000000-0005-0000-0000-00006D000000}"/>
    <cellStyle name="Обычный" xfId="0" builtinId="0"/>
    <cellStyle name="Обычный 10" xfId="59" xr:uid="{00000000-0005-0000-0000-00006F000000}"/>
    <cellStyle name="Обычный 11" xfId="61" xr:uid="{00000000-0005-0000-0000-000070000000}"/>
    <cellStyle name="Обычный 11 2" xfId="80" xr:uid="{00000000-0005-0000-0000-000071000000}"/>
    <cellStyle name="Обычный 12" xfId="62" xr:uid="{00000000-0005-0000-0000-000072000000}"/>
    <cellStyle name="Обычный 12 2" xfId="121" xr:uid="{00000000-0005-0000-0000-000073000000}"/>
    <cellStyle name="Обычный 13" xfId="63" xr:uid="{00000000-0005-0000-0000-000074000000}"/>
    <cellStyle name="Обычный 13 2" xfId="122" xr:uid="{00000000-0005-0000-0000-000075000000}"/>
    <cellStyle name="Обычный 14" xfId="64" xr:uid="{00000000-0005-0000-0000-000076000000}"/>
    <cellStyle name="Обычный 15" xfId="65" xr:uid="{00000000-0005-0000-0000-000077000000}"/>
    <cellStyle name="Обычный 15 2" xfId="123" xr:uid="{00000000-0005-0000-0000-000078000000}"/>
    <cellStyle name="Обычный 16" xfId="66" xr:uid="{00000000-0005-0000-0000-000079000000}"/>
    <cellStyle name="Обычный 16 2" xfId="67" xr:uid="{00000000-0005-0000-0000-00007A000000}"/>
    <cellStyle name="Обычный 17" xfId="72" xr:uid="{00000000-0005-0000-0000-00007B000000}"/>
    <cellStyle name="Обычный 18" xfId="74" xr:uid="{00000000-0005-0000-0000-00007C000000}"/>
    <cellStyle name="Обычный 19" xfId="76" xr:uid="{00000000-0005-0000-0000-00007D000000}"/>
    <cellStyle name="Обычный 2" xfId="37" xr:uid="{00000000-0005-0000-0000-00007E000000}"/>
    <cellStyle name="Обычный 2 2" xfId="60" xr:uid="{00000000-0005-0000-0000-00007F000000}"/>
    <cellStyle name="Обычный 2 2 2" xfId="68" xr:uid="{00000000-0005-0000-0000-000080000000}"/>
    <cellStyle name="Обычный 2 2 2 2" xfId="70" xr:uid="{00000000-0005-0000-0000-000081000000}"/>
    <cellStyle name="Обычный 2 2 2 2 2" xfId="81" xr:uid="{00000000-0005-0000-0000-000082000000}"/>
    <cellStyle name="Обычный 2 2 2 2 2 2" xfId="138" xr:uid="{00000000-0005-0000-0000-000083000000}"/>
    <cellStyle name="Обычный 2 2 2 2 2 2 2" xfId="143" xr:uid="{00000000-0005-0000-0000-000084000000}"/>
    <cellStyle name="Обычный 2 2 2 2 2 3" xfId="141" xr:uid="{00000000-0005-0000-0000-000085000000}"/>
    <cellStyle name="Обычный 2 2 2 2 3" xfId="135" xr:uid="{00000000-0005-0000-0000-000086000000}"/>
    <cellStyle name="Обычный 2 2 2 2 3 2" xfId="139" xr:uid="{00000000-0005-0000-0000-000087000000}"/>
    <cellStyle name="Обычный 2 2 2 2 3 2 2" xfId="144" xr:uid="{00000000-0005-0000-0000-000088000000}"/>
    <cellStyle name="Обычный 2 2 2 3" xfId="82" xr:uid="{00000000-0005-0000-0000-000089000000}"/>
    <cellStyle name="Обычный 2 2 2 3 2" xfId="84" xr:uid="{00000000-0005-0000-0000-00008A000000}"/>
    <cellStyle name="Обычный 2 2 2 3 3" xfId="136" xr:uid="{00000000-0005-0000-0000-00008B000000}"/>
    <cellStyle name="Обычный 2 2 2 3 3 2" xfId="140" xr:uid="{00000000-0005-0000-0000-00008C000000}"/>
    <cellStyle name="Обычный 2 2 2 3 3 2 2" xfId="145" xr:uid="{00000000-0005-0000-0000-00008D000000}"/>
    <cellStyle name="Обычный 2 2 2 4" xfId="134" xr:uid="{00000000-0005-0000-0000-00008E000000}"/>
    <cellStyle name="Обычный 2 2 2 4 2" xfId="137" xr:uid="{00000000-0005-0000-0000-00008F000000}"/>
    <cellStyle name="Обычный 2 2 2 4 2 2" xfId="142" xr:uid="{00000000-0005-0000-0000-000090000000}"/>
    <cellStyle name="Обычный 2 2 2 5 2 2" xfId="148" xr:uid="{00000000-0005-0000-0000-000091000000}"/>
    <cellStyle name="Обычный 2 2 2 5 2 2 2" xfId="150" xr:uid="{00000000-0005-0000-0000-000092000000}"/>
    <cellStyle name="Обычный 2 2 2 5 2 2 3" xfId="151" xr:uid="{00000000-0005-0000-0000-000093000000}"/>
    <cellStyle name="Обычный 2 2 2 5 2 2 3 2" xfId="152" xr:uid="{00000000-0005-0000-0000-000094000000}"/>
    <cellStyle name="Обычный 2 2 3" xfId="83" xr:uid="{00000000-0005-0000-0000-000095000000}"/>
    <cellStyle name="Обычный 2 2 4" xfId="85" xr:uid="{00000000-0005-0000-0000-000096000000}"/>
    <cellStyle name="Обычный 2 2 5" xfId="131" xr:uid="{00000000-0005-0000-0000-000097000000}"/>
    <cellStyle name="Обычный 2 3" xfId="71" xr:uid="{00000000-0005-0000-0000-000098000000}"/>
    <cellStyle name="Обычный 20" xfId="77" xr:uid="{00000000-0005-0000-0000-000099000000}"/>
    <cellStyle name="Обычный 21" xfId="79" xr:uid="{00000000-0005-0000-0000-00009A000000}"/>
    <cellStyle name="Обычный 22" xfId="146" xr:uid="{00000000-0005-0000-0000-00009B000000}"/>
    <cellStyle name="Обычный 22 2" xfId="149" xr:uid="{00000000-0005-0000-0000-00009C000000}"/>
    <cellStyle name="Обычный 23" xfId="153" xr:uid="{00000000-0005-0000-0000-00009D000000}"/>
    <cellStyle name="Обычный 23 2" xfId="147" xr:uid="{00000000-0005-0000-0000-00009E000000}"/>
    <cellStyle name="Обычный 24" xfId="154" xr:uid="{00000000-0005-0000-0000-00009F000000}"/>
    <cellStyle name="Обычный 24 2" xfId="156" xr:uid="{00000000-0005-0000-0000-0000A0000000}"/>
    <cellStyle name="Обычный 25" xfId="155" xr:uid="{00000000-0005-0000-0000-0000A1000000}"/>
    <cellStyle name="Обычный 25 2" xfId="158" xr:uid="{00000000-0005-0000-0000-0000A2000000}"/>
    <cellStyle name="Обычный 26" xfId="157" xr:uid="{00000000-0005-0000-0000-0000A3000000}"/>
    <cellStyle name="Обычный 26 2" xfId="160" xr:uid="{00000000-0005-0000-0000-0000A4000000}"/>
    <cellStyle name="Обычный 27" xfId="159" xr:uid="{00000000-0005-0000-0000-0000A5000000}"/>
    <cellStyle name="Обычный 27 2" xfId="161" xr:uid="{00000000-0005-0000-0000-0000A6000000}"/>
    <cellStyle name="Обычный 28" xfId="198" xr:uid="{00000000-0005-0000-0000-0000A7000000}"/>
    <cellStyle name="Обычный 3" xfId="38" xr:uid="{00000000-0005-0000-0000-0000A8000000}"/>
    <cellStyle name="Обычный 3 2" xfId="75" xr:uid="{00000000-0005-0000-0000-0000A9000000}"/>
    <cellStyle name="Обычный 4" xfId="39" xr:uid="{00000000-0005-0000-0000-0000AA000000}"/>
    <cellStyle name="Обычный 5" xfId="40" xr:uid="{00000000-0005-0000-0000-0000AB000000}"/>
    <cellStyle name="Обычный 6" xfId="41" xr:uid="{00000000-0005-0000-0000-0000AC000000}"/>
    <cellStyle name="Обычный 7" xfId="56" xr:uid="{00000000-0005-0000-0000-0000AD000000}"/>
    <cellStyle name="Обычный 7 2" xfId="132" xr:uid="{00000000-0005-0000-0000-0000AE000000}"/>
    <cellStyle name="Обычный 8" xfId="57" xr:uid="{00000000-0005-0000-0000-0000AF000000}"/>
    <cellStyle name="Обычный 8 2" xfId="124" xr:uid="{00000000-0005-0000-0000-0000B0000000}"/>
    <cellStyle name="Обычный 9" xfId="58" xr:uid="{00000000-0005-0000-0000-0000B1000000}"/>
    <cellStyle name="Обычный_0.2 Сводная форма по РАСХОДАМ" xfId="42" xr:uid="{00000000-0005-0000-0000-0000B2000000}"/>
    <cellStyle name="Обычный_изменен.ост" xfId="208" xr:uid="{00000000-0005-0000-0000-0000B3000000}"/>
    <cellStyle name="Обычный_Оперотчет за январь-июль 2010 года 19.08.10 г" xfId="43" xr:uid="{00000000-0005-0000-0000-0000B4000000}"/>
    <cellStyle name="Обычный_Приложение 4 по объектам" xfId="44" xr:uid="{00000000-0005-0000-0000-0000B5000000}"/>
    <cellStyle name="Плохой" xfId="45" builtinId="27" customBuiltin="1"/>
    <cellStyle name="Плохой 2" xfId="125" xr:uid="{00000000-0005-0000-0000-0000B7000000}"/>
    <cellStyle name="Плохой 3" xfId="199" xr:uid="{00000000-0005-0000-0000-0000B8000000}"/>
    <cellStyle name="Пояснение" xfId="46" builtinId="53" customBuiltin="1"/>
    <cellStyle name="Пояснение 2" xfId="126" xr:uid="{00000000-0005-0000-0000-0000BA000000}"/>
    <cellStyle name="Пояснение 3" xfId="200" xr:uid="{00000000-0005-0000-0000-0000BB000000}"/>
    <cellStyle name="Примечание" xfId="47" builtinId="10" customBuiltin="1"/>
    <cellStyle name="Примечание 2" xfId="127" xr:uid="{00000000-0005-0000-0000-0000BD000000}"/>
    <cellStyle name="Примечание 3" xfId="201" xr:uid="{00000000-0005-0000-0000-0000BE000000}"/>
    <cellStyle name="Процентный 2" xfId="78" xr:uid="{00000000-0005-0000-0000-0000BF000000}"/>
    <cellStyle name="Связанная ячейка" xfId="48" builtinId="24" customBuiltin="1"/>
    <cellStyle name="Связанная ячейка 2" xfId="128" xr:uid="{00000000-0005-0000-0000-0000C1000000}"/>
    <cellStyle name="Связанная ячейка 3" xfId="202" xr:uid="{00000000-0005-0000-0000-0000C2000000}"/>
    <cellStyle name="Текст предупреждения" xfId="49" builtinId="11" customBuiltin="1"/>
    <cellStyle name="Текст предупреждения 2" xfId="129" xr:uid="{00000000-0005-0000-0000-0000C4000000}"/>
    <cellStyle name="Текст предупреждения 3" xfId="203" xr:uid="{00000000-0005-0000-0000-0000C5000000}"/>
    <cellStyle name="Финансовый" xfId="206" builtinId="3"/>
    <cellStyle name="Финансовый 2" xfId="50" xr:uid="{00000000-0005-0000-0000-0000C7000000}"/>
    <cellStyle name="Финансовый 3" xfId="51" xr:uid="{00000000-0005-0000-0000-0000C8000000}"/>
    <cellStyle name="Финансовый 4" xfId="52" xr:uid="{00000000-0005-0000-0000-0000C9000000}"/>
    <cellStyle name="Финансовый 5" xfId="53" xr:uid="{00000000-0005-0000-0000-0000CA000000}"/>
    <cellStyle name="Финансовый 6" xfId="54" xr:uid="{00000000-0005-0000-0000-0000CB000000}"/>
    <cellStyle name="Финансовый 7" xfId="69" xr:uid="{00000000-0005-0000-0000-0000CC000000}"/>
    <cellStyle name="Финансовый 8" xfId="204" xr:uid="{00000000-0005-0000-0000-0000CD000000}"/>
    <cellStyle name="Хороший" xfId="55" builtinId="26" customBuiltin="1"/>
    <cellStyle name="Хороший 2" xfId="130" xr:uid="{00000000-0005-0000-0000-0000CF000000}"/>
    <cellStyle name="Хороший 3" xfId="205" xr:uid="{00000000-0005-0000-0000-0000D0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0099"/>
      <color rgb="FFCCFFCC"/>
      <color rgb="FFFFFFCC"/>
      <color rgb="FF5A06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257175</xdr:colOff>
      <xdr:row>0</xdr:row>
      <xdr:rowOff>95250</xdr:rowOff>
    </xdr:from>
    <xdr:to>
      <xdr:col>13</xdr:col>
      <xdr:colOff>0</xdr:colOff>
      <xdr:row>4</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7029450" y="95250"/>
          <a:ext cx="1781175" cy="885825"/>
        </a:xfrm>
        <a:prstGeom prst="rect">
          <a:avLst/>
        </a:prstGeom>
        <a:solidFill>
          <a:srgbClr val="FFFFFF"/>
        </a:solidFill>
        <a:ln w="9525">
          <a:noFill/>
          <a:miter lim="800000"/>
          <a:headEnd/>
          <a:tailEnd/>
        </a:ln>
      </xdr:spPr>
      <xdr:txBody>
        <a:bodyPr vertOverflow="clip" wrap="square" lIns="27432" tIns="27432" rIns="27432" bIns="0" anchor="t" upright="1"/>
        <a:lstStyle/>
        <a:p>
          <a:pPr algn="ctr" rtl="0">
            <a:defRPr sz="1000"/>
          </a:pPr>
          <a:r>
            <a:rPr lang="ru-RU" sz="1200" b="0" i="0" u="none" strike="noStrike" baseline="0">
              <a:solidFill>
                <a:sysClr val="windowText" lastClr="000000"/>
              </a:solidFill>
              <a:latin typeface="Times New Roman Cyr"/>
              <a:cs typeface="Times New Roman Cyr"/>
            </a:rPr>
            <a:t>Приложение № 4</a:t>
          </a:r>
          <a:endParaRPr lang="ru-RU" sz="1000" b="0" i="0" u="none" strike="noStrike" baseline="0">
            <a:solidFill>
              <a:sysClr val="windowText" lastClr="000000"/>
            </a:solidFill>
            <a:latin typeface="Times New Roman Cyr"/>
            <a:cs typeface="Times New Roman Cyr"/>
          </a:endParaRPr>
        </a:p>
        <a:p>
          <a:pPr algn="ctr" rtl="0">
            <a:defRPr sz="1000"/>
          </a:pPr>
          <a:r>
            <a:rPr lang="ru-RU" sz="1000" b="0" i="0" u="none" strike="noStrike" baseline="0">
              <a:solidFill>
                <a:srgbClr val="000000"/>
              </a:solidFill>
              <a:latin typeface="Times New Roman Cyr"/>
              <a:cs typeface="Times New Roman Cyr"/>
            </a:rPr>
            <a:t> к оперативному докладу о ходе исполнения федерального бюджета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219075</xdr:colOff>
      <xdr:row>0</xdr:row>
      <xdr:rowOff>57150</xdr:rowOff>
    </xdr:from>
    <xdr:to>
      <xdr:col>21</xdr:col>
      <xdr:colOff>491938</xdr:colOff>
      <xdr:row>1</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1830050" y="57150"/>
          <a:ext cx="2577913" cy="533400"/>
        </a:xfrm>
        <a:prstGeom prst="rect">
          <a:avLst/>
        </a:prstGeom>
        <a:solidFill>
          <a:srgbClr val="FFFFFF"/>
        </a:solidFill>
        <a:ln w="9525">
          <a:noFill/>
          <a:miter lim="800000"/>
          <a:headEnd/>
          <a:tailEnd/>
        </a:ln>
      </xdr:spPr>
      <xdr:txBody>
        <a:bodyPr vertOverflow="clip" wrap="square" lIns="27432" tIns="27432" rIns="27432" bIns="0" anchor="t" upright="1"/>
        <a:lstStyle/>
        <a:p>
          <a:pPr algn="ctr" rtl="0">
            <a:defRPr sz="1000"/>
          </a:pPr>
          <a:r>
            <a:rPr lang="ru-RU" sz="1200" b="0" i="0" u="none" strike="noStrike" baseline="0">
              <a:solidFill>
                <a:sysClr val="windowText" lastClr="000000"/>
              </a:solidFill>
              <a:latin typeface="Times New Roman Cyr"/>
              <a:cs typeface="Times New Roman Cyr"/>
            </a:rPr>
            <a:t>Приложение № </a:t>
          </a:r>
          <a:r>
            <a:rPr lang="en-US" sz="1200" b="0" i="0" u="none" strike="noStrike" baseline="0">
              <a:solidFill>
                <a:sysClr val="windowText" lastClr="000000"/>
              </a:solidFill>
              <a:latin typeface="Times New Roman Cyr"/>
              <a:cs typeface="Times New Roman Cyr"/>
            </a:rPr>
            <a:t>NNN</a:t>
          </a:r>
          <a:endParaRPr lang="ru-RU" sz="1000" b="0" i="0" u="none" strike="noStrike" baseline="0">
            <a:solidFill>
              <a:sysClr val="windowText" lastClr="000000"/>
            </a:solidFill>
            <a:latin typeface="Times New Roman Cyr"/>
            <a:cs typeface="Times New Roman Cyr"/>
          </a:endParaRPr>
        </a:p>
        <a:p>
          <a:pPr algn="ctr" rtl="0">
            <a:defRPr sz="1000"/>
          </a:pPr>
          <a:r>
            <a:rPr lang="ru-RU" sz="1000" b="0" i="0" u="none" strike="noStrike" baseline="0">
              <a:solidFill>
                <a:srgbClr val="000000"/>
              </a:solidFill>
              <a:latin typeface="Times New Roman Cyr"/>
              <a:cs typeface="Times New Roman Cyr"/>
            </a:rPr>
            <a:t> к оперативному докладу о ходе исполнения федерального бюджета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rchive:805/&#1052;&#1086;&#1080;%20&#1076;&#1086;&#1082;&#1091;&#1084;&#1077;&#1085;&#1090;&#1099;/2013%20&#1075;&#1086;&#1076;/&#1054;&#1087;&#1077;&#1088;&#1072;&#1090;&#1080;&#1074;&#1085;&#1099;&#1081;%20&#1086;&#1090;&#1095;&#1077;&#1090;/&#1044;&#1045;&#1050;&#1040;&#1041;&#1056;&#1068;/&#1042;&#1067;&#1061;&#1054;&#1044;/&#1056;&#1040;&#1057;&#1061;&#1054;&#1044;&#1067;/&#1056;&#1072;&#1079;&#1085;&#1086;&#1077;/&#1057;&#1062;&#1056;/&#1057;&#1074;&#1086;&#1076;%20&#1087;&#1086;%20&#1062;&#1057;&#1056;%20&#1073;&#1077;&#1079;%20&#1057;&#1059;&#1052;&#10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rchive:805/&#1052;&#1086;&#1080;%20&#1076;&#1086;&#1082;&#1091;&#1084;&#1077;&#1085;&#1090;&#1099;/2013%20&#1075;&#1086;&#1076;/&#1054;&#1087;&#1077;&#1088;&#1072;&#1090;&#1080;&#1074;&#1085;&#1099;&#1081;%20&#1086;&#1090;&#1095;&#1077;&#1090;/&#1044;&#1045;&#1050;&#1040;&#1041;&#1056;&#1068;/&#1042;&#1067;&#1061;&#1054;&#1044;/&#1056;&#1040;&#1057;&#1061;&#1054;&#1044;&#1067;/&#1056;&#1072;&#1079;&#1085;&#1086;&#1077;/&#1057;&#1062;&#1056;/0503117(&#1086;&#1090;&#1082;&#1088;)_&#1085;&#1072;_0112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archive:805/Users/Zyablova_mm/Documents/&#1057;&#1055;&#1056;&#1060;/&#1054;&#1087;&#1077;&#1088;&#1072;&#1090;&#1080;&#1074;&#1085;&#1099;&#1077;%20&#1086;&#1090;&#1095;&#1077;&#1090;&#1099;%20(&#1077;&#1078;&#1077;&#1084;&#1077;&#1089;&#1103;&#1095;&#1085;&#1099;&#1077;)/2016%20&#1075;&#1086;&#1076;/&#1076;&#1077;&#1082;&#1072;&#1073;&#1088;&#1100;/&#1058;&#1040;&#1043;/O_0504072_9500_31122016_D%20&#1080;&#1089;&#1093;&#1086;&#1076;&#1085;&#1080;&#1082;%20&#1080;&#1079;%20&#1060;&#10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117 за 11 м 2013 г"/>
      <sheetName val="2.2"/>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Расходы вед. (откр.)"/>
      <sheetName val="Лист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1. Доходы"/>
      <sheetName val="2. Расходы"/>
      <sheetName val="3. Источники"/>
      <sheetName val="4. Расходы КВР"/>
      <sheetName val="5. ФКР"/>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consultantplus://offline/ref=ADF1185A8E1E28AA021C52E38FCB656B670459729C75FD265D66595D06bAF8I" TargetMode="External"/><Relationship Id="rId2" Type="http://schemas.openxmlformats.org/officeDocument/2006/relationships/hyperlink" Target="consultantplus://offline/ref=ADF1185A8E1E28AA021C52E38FCB656B67065C79957DFD265D66595D06bAF8I" TargetMode="External"/><Relationship Id="rId1" Type="http://schemas.openxmlformats.org/officeDocument/2006/relationships/hyperlink" Target="consultantplus://offline/ref=ADF1185A8E1E28AA021C52E38FCB656B67055E7E927DFD265D66595D06bAF8I"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consultantplus://offline/ref=ADF1185A8E1E28AA021C52E38FCB656B670459729C75FD265D66595D06bAF8I" TargetMode="External"/><Relationship Id="rId7" Type="http://schemas.openxmlformats.org/officeDocument/2006/relationships/hyperlink" Target="consultantplus://offline/ref=ADF1185A8E1E28AA021C52E38FCB656B67055E7E927DFD265D66595D06bAF8I" TargetMode="External"/><Relationship Id="rId2" Type="http://schemas.openxmlformats.org/officeDocument/2006/relationships/hyperlink" Target="consultantplus://offline/ref=ADF1185A8E1E28AA021C52E38FCB656B67065C79957DFD265D66595D06bAF8I" TargetMode="External"/><Relationship Id="rId1" Type="http://schemas.openxmlformats.org/officeDocument/2006/relationships/hyperlink" Target="consultantplus://offline/ref=ADF1185A8E1E28AA021C52E38FCB656B67055E7E927DFD265D66595D06bAF8I" TargetMode="External"/><Relationship Id="rId6" Type="http://schemas.openxmlformats.org/officeDocument/2006/relationships/hyperlink" Target="consultantplus://offline/ref=ADF1185A8E1E28AA021C52E38FCB656B67065C79957DFD265D66595D06bAF8I" TargetMode="External"/><Relationship Id="rId5" Type="http://schemas.openxmlformats.org/officeDocument/2006/relationships/hyperlink" Target="consultantplus://offline/ref=ADF1185A8E1E28AA021C52E38FCB656B63065B7C9D7EA02C553F555Fb0F1I" TargetMode="External"/><Relationship Id="rId4" Type="http://schemas.openxmlformats.org/officeDocument/2006/relationships/hyperlink" Target="consultantplus://offline/ref=ADF1185A8E1E28AA021C52E38FCB656B670459729C75FD265D66595D06bAF8I"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3"/>
  <sheetViews>
    <sheetView showZeros="0" topLeftCell="A160" zoomScaleNormal="100" zoomScaleSheetLayoutView="100" workbookViewId="0">
      <selection activeCell="B161" sqref="B161:E161"/>
    </sheetView>
  </sheetViews>
  <sheetFormatPr defaultColWidth="9.1796875" defaultRowHeight="14" x14ac:dyDescent="0.25"/>
  <cols>
    <col min="1" max="1" width="21" style="15" customWidth="1"/>
    <col min="2" max="2" width="3" style="15" customWidth="1"/>
    <col min="3" max="3" width="3.26953125" style="15" customWidth="1"/>
    <col min="4" max="4" width="3.1796875" style="15" customWidth="1"/>
    <col min="5" max="5" width="50.1796875" style="16" customWidth="1"/>
    <col min="6" max="6" width="17.1796875" style="3" customWidth="1"/>
    <col min="7" max="7" width="15.1796875" style="77" customWidth="1"/>
    <col min="8" max="8" width="16.54296875" style="154" customWidth="1"/>
    <col min="9" max="9" width="11.453125" style="3" bestFit="1" customWidth="1"/>
    <col min="10" max="16384" width="9.1796875" style="3"/>
  </cols>
  <sheetData>
    <row r="1" spans="1:8" x14ac:dyDescent="0.25">
      <c r="A1" s="80"/>
      <c r="B1" s="80"/>
      <c r="C1" s="80"/>
      <c r="D1" s="80"/>
      <c r="E1" s="81"/>
      <c r="F1" s="82"/>
      <c r="G1" s="83"/>
      <c r="H1" s="153"/>
    </row>
    <row r="2" spans="1:8" s="42" customFormat="1" ht="16.5" x14ac:dyDescent="0.25">
      <c r="A2" s="232" t="s">
        <v>258</v>
      </c>
      <c r="B2" s="232"/>
      <c r="C2" s="232"/>
      <c r="D2" s="232"/>
      <c r="E2" s="232"/>
      <c r="F2" s="233"/>
      <c r="G2" s="233"/>
      <c r="H2" s="233"/>
    </row>
    <row r="3" spans="1:8" s="42" customFormat="1" ht="16.5" x14ac:dyDescent="0.25">
      <c r="A3" s="234" t="s">
        <v>460</v>
      </c>
      <c r="B3" s="234"/>
      <c r="C3" s="234"/>
      <c r="D3" s="234"/>
      <c r="E3" s="234"/>
      <c r="F3" s="233"/>
      <c r="G3" s="233"/>
      <c r="H3" s="233"/>
    </row>
    <row r="4" spans="1:8" s="42" customFormat="1" ht="16.5" x14ac:dyDescent="0.25">
      <c r="A4" s="234" t="s">
        <v>677</v>
      </c>
      <c r="B4" s="234"/>
      <c r="C4" s="234"/>
      <c r="D4" s="234"/>
      <c r="E4" s="234"/>
      <c r="F4" s="233"/>
      <c r="G4" s="233"/>
      <c r="H4" s="233"/>
    </row>
    <row r="5" spans="1:8" s="1" customFormat="1" ht="17.5" x14ac:dyDescent="0.25">
      <c r="A5" s="78"/>
      <c r="B5" s="78"/>
      <c r="C5" s="78"/>
      <c r="D5" s="78"/>
      <c r="E5" s="78"/>
      <c r="F5" s="79"/>
      <c r="G5" s="83"/>
      <c r="H5" s="153"/>
    </row>
    <row r="6" spans="1:8" s="1" customFormat="1" ht="17.5" x14ac:dyDescent="0.25">
      <c r="A6" s="235" t="s">
        <v>94</v>
      </c>
      <c r="B6" s="235"/>
      <c r="C6" s="235"/>
      <c r="D6" s="235"/>
      <c r="E6" s="235"/>
      <c r="F6" s="233"/>
      <c r="G6" s="233"/>
      <c r="H6" s="233"/>
    </row>
    <row r="7" spans="1:8" s="1" customFormat="1" ht="17.5" x14ac:dyDescent="0.25">
      <c r="A7" s="84"/>
      <c r="B7" s="84"/>
      <c r="C7" s="84"/>
      <c r="D7" s="84"/>
      <c r="E7" s="84"/>
      <c r="F7" s="85"/>
      <c r="G7" s="236" t="s">
        <v>548</v>
      </c>
      <c r="H7" s="237"/>
    </row>
    <row r="8" spans="1:8" s="7" customFormat="1" ht="18.75" customHeight="1" x14ac:dyDescent="0.25">
      <c r="A8" s="245" t="s">
        <v>90</v>
      </c>
      <c r="B8" s="245" t="s">
        <v>7</v>
      </c>
      <c r="C8" s="245"/>
      <c r="D8" s="245"/>
      <c r="E8" s="245"/>
      <c r="F8" s="245" t="s">
        <v>719</v>
      </c>
      <c r="G8" s="245" t="s">
        <v>261</v>
      </c>
      <c r="H8" s="245"/>
    </row>
    <row r="9" spans="1:8" s="7" customFormat="1" ht="114.75" customHeight="1" x14ac:dyDescent="0.25">
      <c r="A9" s="245"/>
      <c r="B9" s="245"/>
      <c r="C9" s="245"/>
      <c r="D9" s="245"/>
      <c r="E9" s="245"/>
      <c r="F9" s="245"/>
      <c r="G9" s="148" t="s">
        <v>5</v>
      </c>
      <c r="H9" s="148" t="s">
        <v>678</v>
      </c>
    </row>
    <row r="10" spans="1:8" s="7" customFormat="1" ht="12.75" customHeight="1" x14ac:dyDescent="0.25">
      <c r="A10" s="148">
        <v>1</v>
      </c>
      <c r="B10" s="245">
        <v>2</v>
      </c>
      <c r="C10" s="245"/>
      <c r="D10" s="245"/>
      <c r="E10" s="245"/>
      <c r="F10" s="148">
        <v>3</v>
      </c>
      <c r="G10" s="175">
        <v>4</v>
      </c>
      <c r="H10" s="175">
        <v>5</v>
      </c>
    </row>
    <row r="11" spans="1:8" s="7" customFormat="1" ht="18.75" customHeight="1" x14ac:dyDescent="0.25">
      <c r="A11" s="55"/>
      <c r="B11" s="248" t="s">
        <v>13</v>
      </c>
      <c r="C11" s="248"/>
      <c r="D11" s="248"/>
      <c r="E11" s="248"/>
      <c r="F11" s="170">
        <v>9101837.6999999993</v>
      </c>
      <c r="G11" s="170">
        <f>G13+G92</f>
        <v>2087050.93</v>
      </c>
      <c r="H11" s="168">
        <f>G11*100/F11</f>
        <v>22.93</v>
      </c>
    </row>
    <row r="12" spans="1:8" s="7" customFormat="1" ht="13" x14ac:dyDescent="0.25">
      <c r="A12" s="55"/>
      <c r="B12" s="249" t="s">
        <v>1</v>
      </c>
      <c r="C12" s="249"/>
      <c r="D12" s="249"/>
      <c r="E12" s="249"/>
      <c r="F12" s="162"/>
      <c r="G12" s="163"/>
      <c r="H12" s="168"/>
    </row>
    <row r="13" spans="1:8" s="4" customFormat="1" ht="17.25" customHeight="1" x14ac:dyDescent="0.25">
      <c r="A13" s="56" t="s">
        <v>60</v>
      </c>
      <c r="B13" s="248" t="s">
        <v>58</v>
      </c>
      <c r="C13" s="248"/>
      <c r="D13" s="248"/>
      <c r="E13" s="248"/>
      <c r="F13" s="164">
        <f>F14+F33+F35+F40+F48+F53+F68+F87</f>
        <v>5716404.71</v>
      </c>
      <c r="G13" s="164">
        <v>1277231.82</v>
      </c>
      <c r="H13" s="168">
        <f t="shared" ref="H13:H74" si="0">G13*100/F13</f>
        <v>22.34</v>
      </c>
    </row>
    <row r="14" spans="1:8" s="4" customFormat="1" ht="27.75" customHeight="1" x14ac:dyDescent="0.25">
      <c r="A14" s="56" t="s">
        <v>187</v>
      </c>
      <c r="B14" s="244" t="s">
        <v>720</v>
      </c>
      <c r="C14" s="244"/>
      <c r="D14" s="244"/>
      <c r="E14" s="244"/>
      <c r="F14" s="164">
        <f>F15+F16+F17+F18+F19+F20+F21+F22+F23+F26+F29+F30+F31+F32</f>
        <v>5684226.0499999998</v>
      </c>
      <c r="G14" s="164">
        <v>1269123.81</v>
      </c>
      <c r="H14" s="168">
        <f t="shared" si="0"/>
        <v>22.33</v>
      </c>
    </row>
    <row r="15" spans="1:8" s="4" customFormat="1" ht="27.65" customHeight="1" x14ac:dyDescent="0.25">
      <c r="A15" s="57" t="s">
        <v>97</v>
      </c>
      <c r="B15" s="231" t="s">
        <v>721</v>
      </c>
      <c r="C15" s="231"/>
      <c r="D15" s="231"/>
      <c r="E15" s="231"/>
      <c r="F15" s="157">
        <v>5415399.1200000001</v>
      </c>
      <c r="G15" s="157">
        <v>1207462.8999999999</v>
      </c>
      <c r="H15" s="169">
        <f t="shared" si="0"/>
        <v>22.3</v>
      </c>
    </row>
    <row r="16" spans="1:8" s="4" customFormat="1" ht="26.5" customHeight="1" x14ac:dyDescent="0.25">
      <c r="A16" s="57" t="s">
        <v>98</v>
      </c>
      <c r="B16" s="231" t="s">
        <v>95</v>
      </c>
      <c r="C16" s="231"/>
      <c r="D16" s="231"/>
      <c r="E16" s="231"/>
      <c r="F16" s="157">
        <v>29.7</v>
      </c>
      <c r="G16" s="157">
        <v>11.39</v>
      </c>
      <c r="H16" s="169">
        <f t="shared" si="0"/>
        <v>38.35</v>
      </c>
    </row>
    <row r="17" spans="1:8" s="4" customFormat="1" ht="39" customHeight="1" x14ac:dyDescent="0.25">
      <c r="A17" s="57" t="s">
        <v>99</v>
      </c>
      <c r="B17" s="231" t="s">
        <v>96</v>
      </c>
      <c r="C17" s="231"/>
      <c r="D17" s="231"/>
      <c r="E17" s="231"/>
      <c r="F17" s="157">
        <v>10.38</v>
      </c>
      <c r="G17" s="157">
        <v>3.89</v>
      </c>
      <c r="H17" s="169">
        <f t="shared" si="0"/>
        <v>37.479999999999997</v>
      </c>
    </row>
    <row r="18" spans="1:8" s="4" customFormat="1" ht="39" customHeight="1" x14ac:dyDescent="0.25">
      <c r="A18" s="57" t="s">
        <v>100</v>
      </c>
      <c r="B18" s="231" t="s">
        <v>314</v>
      </c>
      <c r="C18" s="231"/>
      <c r="D18" s="231"/>
      <c r="E18" s="231"/>
      <c r="F18" s="157">
        <v>3.7</v>
      </c>
      <c r="G18" s="157">
        <v>0.67</v>
      </c>
      <c r="H18" s="169">
        <f t="shared" si="0"/>
        <v>18.11</v>
      </c>
    </row>
    <row r="19" spans="1:8" s="4" customFormat="1" ht="38.5" customHeight="1" x14ac:dyDescent="0.25">
      <c r="A19" s="57" t="s">
        <v>105</v>
      </c>
      <c r="B19" s="231" t="s">
        <v>101</v>
      </c>
      <c r="C19" s="231"/>
      <c r="D19" s="231"/>
      <c r="E19" s="231"/>
      <c r="F19" s="157">
        <v>9990.09</v>
      </c>
      <c r="G19" s="157">
        <v>2223.39</v>
      </c>
      <c r="H19" s="169">
        <f t="shared" si="0"/>
        <v>22.26</v>
      </c>
    </row>
    <row r="20" spans="1:8" s="4" customFormat="1" ht="51" customHeight="1" x14ac:dyDescent="0.25">
      <c r="A20" s="57" t="s">
        <v>106</v>
      </c>
      <c r="B20" s="231" t="s">
        <v>102</v>
      </c>
      <c r="C20" s="231"/>
      <c r="D20" s="231"/>
      <c r="E20" s="231"/>
      <c r="F20" s="157">
        <v>2.83</v>
      </c>
      <c r="G20" s="157">
        <v>6.06</v>
      </c>
      <c r="H20" s="169" t="s">
        <v>707</v>
      </c>
    </row>
    <row r="21" spans="1:8" s="4" customFormat="1" ht="51.65" customHeight="1" x14ac:dyDescent="0.25">
      <c r="A21" s="57" t="s">
        <v>107</v>
      </c>
      <c r="B21" s="231" t="s">
        <v>103</v>
      </c>
      <c r="C21" s="231"/>
      <c r="D21" s="231"/>
      <c r="E21" s="231"/>
      <c r="F21" s="157">
        <v>9.34</v>
      </c>
      <c r="G21" s="219">
        <v>2.5000000000000001E-2</v>
      </c>
      <c r="H21" s="169">
        <f t="shared" si="0"/>
        <v>0.27</v>
      </c>
    </row>
    <row r="22" spans="1:8" s="4" customFormat="1" ht="26.15" customHeight="1" x14ac:dyDescent="0.25">
      <c r="A22" s="57" t="s">
        <v>108</v>
      </c>
      <c r="B22" s="231" t="s">
        <v>104</v>
      </c>
      <c r="C22" s="231"/>
      <c r="D22" s="231"/>
      <c r="E22" s="231"/>
      <c r="F22" s="157">
        <v>2880.4</v>
      </c>
      <c r="G22" s="157">
        <v>662.98</v>
      </c>
      <c r="H22" s="169">
        <f t="shared" si="0"/>
        <v>23.02</v>
      </c>
    </row>
    <row r="23" spans="1:8" s="4" customFormat="1" ht="63.75" customHeight="1" x14ac:dyDescent="0.25">
      <c r="A23" s="57" t="s">
        <v>111</v>
      </c>
      <c r="B23" s="231" t="s">
        <v>110</v>
      </c>
      <c r="C23" s="231"/>
      <c r="D23" s="231"/>
      <c r="E23" s="231"/>
      <c r="F23" s="157">
        <v>25282.9</v>
      </c>
      <c r="G23" s="157">
        <v>6214.88</v>
      </c>
      <c r="H23" s="169">
        <f t="shared" si="0"/>
        <v>24.58</v>
      </c>
    </row>
    <row r="24" spans="1:8" s="4" customFormat="1" ht="11.5" customHeight="1" x14ac:dyDescent="0.25">
      <c r="A24" s="57"/>
      <c r="B24" s="150"/>
      <c r="C24" s="239" t="s">
        <v>1</v>
      </c>
      <c r="D24" s="239"/>
      <c r="E24" s="239"/>
      <c r="F24" s="157"/>
      <c r="G24" s="157"/>
      <c r="H24" s="169"/>
    </row>
    <row r="25" spans="1:8" s="4" customFormat="1" ht="80.25" customHeight="1" x14ac:dyDescent="0.25">
      <c r="A25" s="57" t="s">
        <v>111</v>
      </c>
      <c r="B25" s="150"/>
      <c r="C25" s="231" t="s">
        <v>109</v>
      </c>
      <c r="D25" s="231"/>
      <c r="E25" s="231"/>
      <c r="F25" s="157">
        <v>0</v>
      </c>
      <c r="G25" s="157">
        <v>5361.19</v>
      </c>
      <c r="H25" s="169"/>
    </row>
    <row r="26" spans="1:8" s="4" customFormat="1" ht="63.75" customHeight="1" x14ac:dyDescent="0.25">
      <c r="A26" s="57" t="s">
        <v>113</v>
      </c>
      <c r="B26" s="231" t="s">
        <v>112</v>
      </c>
      <c r="C26" s="231"/>
      <c r="D26" s="231"/>
      <c r="E26" s="231"/>
      <c r="F26" s="157">
        <v>60072.39</v>
      </c>
      <c r="G26" s="157">
        <v>14146.64</v>
      </c>
      <c r="H26" s="169">
        <f t="shared" si="0"/>
        <v>23.55</v>
      </c>
    </row>
    <row r="27" spans="1:8" s="4" customFormat="1" ht="12.75" customHeight="1" x14ac:dyDescent="0.25">
      <c r="A27" s="57"/>
      <c r="B27" s="150"/>
      <c r="C27" s="239" t="s">
        <v>1</v>
      </c>
      <c r="D27" s="239"/>
      <c r="E27" s="239"/>
      <c r="F27" s="157"/>
      <c r="G27" s="157"/>
      <c r="H27" s="169"/>
    </row>
    <row r="28" spans="1:8" s="4" customFormat="1" ht="78" customHeight="1" x14ac:dyDescent="0.25">
      <c r="A28" s="57" t="s">
        <v>113</v>
      </c>
      <c r="B28" s="150"/>
      <c r="C28" s="231" t="s">
        <v>315</v>
      </c>
      <c r="D28" s="231"/>
      <c r="E28" s="231"/>
      <c r="F28" s="157">
        <v>0</v>
      </c>
      <c r="G28" s="157">
        <v>12222.4</v>
      </c>
      <c r="H28" s="169"/>
    </row>
    <row r="29" spans="1:8" s="4" customFormat="1" ht="39" customHeight="1" x14ac:dyDescent="0.25">
      <c r="A29" s="57" t="s">
        <v>117</v>
      </c>
      <c r="B29" s="231" t="s">
        <v>114</v>
      </c>
      <c r="C29" s="231"/>
      <c r="D29" s="231"/>
      <c r="E29" s="231"/>
      <c r="F29" s="157">
        <v>166106.91</v>
      </c>
      <c r="G29" s="157">
        <v>37924.21</v>
      </c>
      <c r="H29" s="169">
        <f t="shared" si="0"/>
        <v>22.83</v>
      </c>
    </row>
    <row r="30" spans="1:8" s="4" customFormat="1" ht="38.25" customHeight="1" x14ac:dyDescent="0.25">
      <c r="A30" s="57" t="s">
        <v>118</v>
      </c>
      <c r="B30" s="231" t="s">
        <v>115</v>
      </c>
      <c r="C30" s="231"/>
      <c r="D30" s="231"/>
      <c r="E30" s="231"/>
      <c r="F30" s="157">
        <v>17.59</v>
      </c>
      <c r="G30" s="157">
        <v>-18.71</v>
      </c>
      <c r="H30" s="169">
        <f t="shared" si="0"/>
        <v>-106.37</v>
      </c>
    </row>
    <row r="31" spans="1:8" s="4" customFormat="1" ht="39.75" customHeight="1" x14ac:dyDescent="0.25">
      <c r="A31" s="57" t="s">
        <v>119</v>
      </c>
      <c r="B31" s="231" t="s">
        <v>116</v>
      </c>
      <c r="C31" s="231"/>
      <c r="D31" s="231"/>
      <c r="E31" s="231"/>
      <c r="F31" s="157">
        <v>3991.07</v>
      </c>
      <c r="G31" s="157">
        <v>397.84</v>
      </c>
      <c r="H31" s="169">
        <f t="shared" si="0"/>
        <v>9.9700000000000006</v>
      </c>
    </row>
    <row r="32" spans="1:8" s="4" customFormat="1" ht="40" customHeight="1" x14ac:dyDescent="0.25">
      <c r="A32" s="57" t="s">
        <v>120</v>
      </c>
      <c r="B32" s="231" t="s">
        <v>312</v>
      </c>
      <c r="C32" s="231"/>
      <c r="D32" s="231"/>
      <c r="E32" s="231"/>
      <c r="F32" s="157">
        <v>429.63</v>
      </c>
      <c r="G32" s="157">
        <v>87.66</v>
      </c>
      <c r="H32" s="169">
        <f t="shared" si="0"/>
        <v>20.399999999999999</v>
      </c>
    </row>
    <row r="33" spans="1:8" s="2" customFormat="1" ht="18" customHeight="1" x14ac:dyDescent="0.25">
      <c r="A33" s="56" t="s">
        <v>122</v>
      </c>
      <c r="B33" s="244" t="s">
        <v>121</v>
      </c>
      <c r="C33" s="244"/>
      <c r="D33" s="244"/>
      <c r="E33" s="244"/>
      <c r="F33" s="164">
        <f>F34</f>
        <v>0.61</v>
      </c>
      <c r="G33" s="220">
        <v>9.5000000000000001E-2</v>
      </c>
      <c r="H33" s="168">
        <f t="shared" si="0"/>
        <v>15.57</v>
      </c>
    </row>
    <row r="34" spans="1:8" s="2" customFormat="1" ht="39.75" customHeight="1" x14ac:dyDescent="0.25">
      <c r="A34" s="57" t="s">
        <v>124</v>
      </c>
      <c r="B34" s="231" t="s">
        <v>123</v>
      </c>
      <c r="C34" s="231"/>
      <c r="D34" s="231"/>
      <c r="E34" s="231"/>
      <c r="F34" s="157">
        <v>0.61</v>
      </c>
      <c r="G34" s="157">
        <v>0.1</v>
      </c>
      <c r="H34" s="169">
        <f t="shared" si="0"/>
        <v>16.39</v>
      </c>
    </row>
    <row r="35" spans="1:8" s="2" customFormat="1" ht="32.25" customHeight="1" x14ac:dyDescent="0.25">
      <c r="A35" s="56" t="s">
        <v>61</v>
      </c>
      <c r="B35" s="246" t="s">
        <v>82</v>
      </c>
      <c r="C35" s="246"/>
      <c r="D35" s="246"/>
      <c r="E35" s="246"/>
      <c r="F35" s="164">
        <v>21.58</v>
      </c>
      <c r="G35" s="164">
        <v>8.6</v>
      </c>
      <c r="H35" s="169">
        <f t="shared" si="0"/>
        <v>39.85</v>
      </c>
    </row>
    <row r="36" spans="1:8" s="2" customFormat="1" ht="17.25" customHeight="1" x14ac:dyDescent="0.25">
      <c r="A36" s="57" t="s">
        <v>128</v>
      </c>
      <c r="B36" s="231" t="s">
        <v>125</v>
      </c>
      <c r="C36" s="231"/>
      <c r="D36" s="231"/>
      <c r="E36" s="231"/>
      <c r="F36" s="157">
        <v>12.52</v>
      </c>
      <c r="G36" s="157">
        <v>7.8</v>
      </c>
      <c r="H36" s="169">
        <f t="shared" si="0"/>
        <v>62.3</v>
      </c>
    </row>
    <row r="37" spans="1:8" s="2" customFormat="1" ht="39" customHeight="1" x14ac:dyDescent="0.25">
      <c r="A37" s="147" t="s">
        <v>401</v>
      </c>
      <c r="B37" s="231" t="s">
        <v>126</v>
      </c>
      <c r="C37" s="231"/>
      <c r="D37" s="231"/>
      <c r="E37" s="231"/>
      <c r="F37" s="157">
        <v>6.4</v>
      </c>
      <c r="G37" s="157">
        <v>0.63</v>
      </c>
      <c r="H37" s="169">
        <f t="shared" si="0"/>
        <v>9.84</v>
      </c>
    </row>
    <row r="38" spans="1:8" s="2" customFormat="1" ht="39" customHeight="1" x14ac:dyDescent="0.25">
      <c r="A38" s="147" t="s">
        <v>402</v>
      </c>
      <c r="B38" s="231" t="s">
        <v>127</v>
      </c>
      <c r="C38" s="231"/>
      <c r="D38" s="231"/>
      <c r="E38" s="231"/>
      <c r="F38" s="157">
        <v>2.65</v>
      </c>
      <c r="G38" s="219">
        <v>-8.7999999999999995E-2</v>
      </c>
      <c r="H38" s="169"/>
    </row>
    <row r="39" spans="1:8" s="2" customFormat="1" ht="67" customHeight="1" x14ac:dyDescent="0.25">
      <c r="A39" s="147" t="s">
        <v>416</v>
      </c>
      <c r="B39" s="231" t="s">
        <v>554</v>
      </c>
      <c r="C39" s="231"/>
      <c r="D39" s="231"/>
      <c r="E39" s="231"/>
      <c r="F39" s="157"/>
      <c r="G39" s="157">
        <v>0.25</v>
      </c>
      <c r="H39" s="169"/>
    </row>
    <row r="40" spans="1:8" s="2" customFormat="1" ht="35.5" customHeight="1" x14ac:dyDescent="0.25">
      <c r="A40" s="56" t="s">
        <v>62</v>
      </c>
      <c r="B40" s="244" t="s">
        <v>83</v>
      </c>
      <c r="C40" s="244"/>
      <c r="D40" s="244"/>
      <c r="E40" s="244"/>
      <c r="F40" s="164">
        <v>25945.78</v>
      </c>
      <c r="G40" s="164">
        <f>G41+G46+G47</f>
        <v>6185.79</v>
      </c>
      <c r="H40" s="168">
        <f t="shared" si="0"/>
        <v>23.84</v>
      </c>
    </row>
    <row r="41" spans="1:8" s="2" customFormat="1" ht="17.149999999999999" customHeight="1" x14ac:dyDescent="0.25">
      <c r="A41" s="57" t="s">
        <v>132</v>
      </c>
      <c r="B41" s="239" t="s">
        <v>129</v>
      </c>
      <c r="C41" s="239"/>
      <c r="D41" s="239"/>
      <c r="E41" s="239"/>
      <c r="F41" s="164">
        <f>F42+F43+F44+F45</f>
        <v>25940.06</v>
      </c>
      <c r="G41" s="164">
        <v>6183.44</v>
      </c>
      <c r="H41" s="168">
        <f t="shared" si="0"/>
        <v>23.84</v>
      </c>
    </row>
    <row r="42" spans="1:8" s="2" customFormat="1" ht="26.5" customHeight="1" x14ac:dyDescent="0.25">
      <c r="A42" s="57" t="s">
        <v>417</v>
      </c>
      <c r="B42" s="48"/>
      <c r="C42" s="231" t="s">
        <v>313</v>
      </c>
      <c r="D42" s="231"/>
      <c r="E42" s="231"/>
      <c r="F42" s="157">
        <v>17642.560000000001</v>
      </c>
      <c r="G42" s="157">
        <v>6146.91</v>
      </c>
      <c r="H42" s="169">
        <f t="shared" si="0"/>
        <v>34.840000000000003</v>
      </c>
    </row>
    <row r="43" spans="1:8" s="2" customFormat="1" ht="51.65" customHeight="1" x14ac:dyDescent="0.25">
      <c r="A43" s="57" t="s">
        <v>419</v>
      </c>
      <c r="B43" s="48"/>
      <c r="C43" s="231" t="s">
        <v>250</v>
      </c>
      <c r="D43" s="231"/>
      <c r="E43" s="231"/>
      <c r="F43" s="157">
        <v>1.35</v>
      </c>
      <c r="G43" s="157">
        <v>0.63</v>
      </c>
      <c r="H43" s="169">
        <f t="shared" si="0"/>
        <v>46.67</v>
      </c>
    </row>
    <row r="44" spans="1:8" s="2" customFormat="1" x14ac:dyDescent="0.25">
      <c r="A44" s="57" t="s">
        <v>418</v>
      </c>
      <c r="B44" s="48"/>
      <c r="C44" s="231" t="s">
        <v>130</v>
      </c>
      <c r="D44" s="231"/>
      <c r="E44" s="231"/>
      <c r="F44" s="157">
        <v>38.51</v>
      </c>
      <c r="G44" s="157">
        <v>14.92</v>
      </c>
      <c r="H44" s="169">
        <f t="shared" si="0"/>
        <v>38.74</v>
      </c>
    </row>
    <row r="45" spans="1:8" s="2" customFormat="1" ht="28" customHeight="1" x14ac:dyDescent="0.25">
      <c r="A45" s="57" t="s">
        <v>133</v>
      </c>
      <c r="B45" s="48"/>
      <c r="C45" s="231" t="s">
        <v>131</v>
      </c>
      <c r="D45" s="231"/>
      <c r="E45" s="231"/>
      <c r="F45" s="157">
        <v>8257.64</v>
      </c>
      <c r="G45" s="157">
        <v>20.97</v>
      </c>
      <c r="H45" s="169">
        <f t="shared" si="0"/>
        <v>0.25</v>
      </c>
    </row>
    <row r="46" spans="1:8" s="2" customFormat="1" ht="26.25" customHeight="1" x14ac:dyDescent="0.25">
      <c r="A46" s="57" t="s">
        <v>252</v>
      </c>
      <c r="B46" s="48"/>
      <c r="C46" s="231" t="s">
        <v>251</v>
      </c>
      <c r="D46" s="231"/>
      <c r="E46" s="231"/>
      <c r="F46" s="157">
        <v>4.49</v>
      </c>
      <c r="G46" s="157">
        <v>1.27</v>
      </c>
      <c r="H46" s="169">
        <f t="shared" si="0"/>
        <v>28.29</v>
      </c>
    </row>
    <row r="47" spans="1:8" s="2" customFormat="1" ht="28" customHeight="1" x14ac:dyDescent="0.25">
      <c r="A47" s="57" t="s">
        <v>253</v>
      </c>
      <c r="B47" s="231" t="s">
        <v>269</v>
      </c>
      <c r="C47" s="231"/>
      <c r="D47" s="231"/>
      <c r="E47" s="231"/>
      <c r="F47" s="157">
        <v>1.22</v>
      </c>
      <c r="G47" s="157">
        <v>1.08</v>
      </c>
      <c r="H47" s="169">
        <f t="shared" si="0"/>
        <v>88.52</v>
      </c>
    </row>
    <row r="48" spans="1:8" s="2" customFormat="1" ht="28" customHeight="1" x14ac:dyDescent="0.25">
      <c r="A48" s="56" t="s">
        <v>138</v>
      </c>
      <c r="B48" s="239" t="s">
        <v>134</v>
      </c>
      <c r="C48" s="239"/>
      <c r="D48" s="239"/>
      <c r="E48" s="239"/>
      <c r="F48" s="164">
        <f>F49+F50</f>
        <v>5478.53</v>
      </c>
      <c r="G48" s="164">
        <f>G49+G50</f>
        <v>1533.64</v>
      </c>
      <c r="H48" s="168">
        <f t="shared" si="0"/>
        <v>27.99</v>
      </c>
    </row>
    <row r="49" spans="1:8" s="2" customFormat="1" ht="15.65" customHeight="1" x14ac:dyDescent="0.25">
      <c r="A49" s="56" t="s">
        <v>136</v>
      </c>
      <c r="B49" s="239" t="s">
        <v>87</v>
      </c>
      <c r="C49" s="239"/>
      <c r="D49" s="239"/>
      <c r="E49" s="239"/>
      <c r="F49" s="157"/>
      <c r="G49" s="157"/>
      <c r="H49" s="169"/>
    </row>
    <row r="50" spans="1:8" s="2" customFormat="1" ht="16.5" customHeight="1" x14ac:dyDescent="0.25">
      <c r="A50" s="56" t="s">
        <v>137</v>
      </c>
      <c r="B50" s="239" t="s">
        <v>88</v>
      </c>
      <c r="C50" s="239"/>
      <c r="D50" s="239"/>
      <c r="E50" s="239"/>
      <c r="F50" s="164">
        <v>5478.53</v>
      </c>
      <c r="G50" s="164">
        <f>G51+G52</f>
        <v>1533.64</v>
      </c>
      <c r="H50" s="168">
        <f t="shared" si="0"/>
        <v>27.99</v>
      </c>
    </row>
    <row r="51" spans="1:8" s="2" customFormat="1" ht="40.5" customHeight="1" x14ac:dyDescent="0.25">
      <c r="A51" s="57" t="s">
        <v>139</v>
      </c>
      <c r="B51" s="48"/>
      <c r="C51" s="231" t="s">
        <v>135</v>
      </c>
      <c r="D51" s="231"/>
      <c r="E51" s="231"/>
      <c r="F51" s="157">
        <v>10.02</v>
      </c>
      <c r="G51" s="157">
        <v>2.15</v>
      </c>
      <c r="H51" s="169">
        <f t="shared" si="0"/>
        <v>21.46</v>
      </c>
    </row>
    <row r="52" spans="1:8" s="2" customFormat="1" ht="17.25" customHeight="1" x14ac:dyDescent="0.25">
      <c r="A52" s="57" t="s">
        <v>140</v>
      </c>
      <c r="B52" s="48"/>
      <c r="C52" s="231" t="s">
        <v>266</v>
      </c>
      <c r="D52" s="231"/>
      <c r="E52" s="231"/>
      <c r="F52" s="157">
        <v>5468.5</v>
      </c>
      <c r="G52" s="157">
        <v>1531.49</v>
      </c>
      <c r="H52" s="169">
        <f t="shared" si="0"/>
        <v>28.01</v>
      </c>
    </row>
    <row r="53" spans="1:8" s="2" customFormat="1" ht="25.5" customHeight="1" x14ac:dyDescent="0.25">
      <c r="A53" s="56" t="s">
        <v>63</v>
      </c>
      <c r="B53" s="244" t="s">
        <v>84</v>
      </c>
      <c r="C53" s="244"/>
      <c r="D53" s="244"/>
      <c r="E53" s="244"/>
      <c r="F53" s="164">
        <v>2.2400000000000002</v>
      </c>
      <c r="G53" s="164">
        <f>SUM(G54:G67)</f>
        <v>7.44</v>
      </c>
      <c r="H53" s="168">
        <f t="shared" si="0"/>
        <v>332.14</v>
      </c>
    </row>
    <row r="54" spans="1:8" s="2" customFormat="1" ht="51.75" customHeight="1" x14ac:dyDescent="0.25">
      <c r="A54" s="57" t="s">
        <v>420</v>
      </c>
      <c r="B54" s="231" t="s">
        <v>578</v>
      </c>
      <c r="C54" s="231"/>
      <c r="D54" s="231"/>
      <c r="E54" s="231"/>
      <c r="F54" s="164"/>
      <c r="G54" s="164"/>
      <c r="H54" s="169"/>
    </row>
    <row r="55" spans="1:8" s="2" customFormat="1" ht="52.5" customHeight="1" x14ac:dyDescent="0.25">
      <c r="A55" s="57" t="s">
        <v>421</v>
      </c>
      <c r="B55" s="231" t="s">
        <v>579</v>
      </c>
      <c r="C55" s="231"/>
      <c r="D55" s="231"/>
      <c r="E55" s="231"/>
      <c r="F55" s="164"/>
      <c r="G55" s="164"/>
      <c r="H55" s="169"/>
    </row>
    <row r="56" spans="1:8" s="2" customFormat="1" ht="78.75" customHeight="1" x14ac:dyDescent="0.25">
      <c r="A56" s="57" t="s">
        <v>422</v>
      </c>
      <c r="B56" s="231" t="s">
        <v>580</v>
      </c>
      <c r="C56" s="231"/>
      <c r="D56" s="231"/>
      <c r="E56" s="231"/>
      <c r="F56" s="164"/>
      <c r="G56" s="164"/>
      <c r="H56" s="169"/>
    </row>
    <row r="57" spans="1:8" s="2" customFormat="1" ht="81.5" customHeight="1" x14ac:dyDescent="0.25">
      <c r="A57" s="57" t="s">
        <v>423</v>
      </c>
      <c r="B57" s="231" t="s">
        <v>581</v>
      </c>
      <c r="C57" s="231"/>
      <c r="D57" s="231"/>
      <c r="E57" s="231"/>
      <c r="F57" s="164"/>
      <c r="G57" s="164"/>
      <c r="H57" s="169"/>
    </row>
    <row r="58" spans="1:8" s="2" customFormat="1" ht="52.5" customHeight="1" x14ac:dyDescent="0.25">
      <c r="A58" s="57" t="s">
        <v>424</v>
      </c>
      <c r="B58" s="231" t="s">
        <v>578</v>
      </c>
      <c r="C58" s="231"/>
      <c r="D58" s="231"/>
      <c r="E58" s="231"/>
      <c r="F58" s="164"/>
      <c r="G58" s="164"/>
      <c r="H58" s="169"/>
    </row>
    <row r="59" spans="1:8" s="2" customFormat="1" ht="52.5" customHeight="1" x14ac:dyDescent="0.25">
      <c r="A59" s="57" t="s">
        <v>425</v>
      </c>
      <c r="B59" s="231" t="s">
        <v>579</v>
      </c>
      <c r="C59" s="231"/>
      <c r="D59" s="231"/>
      <c r="E59" s="231"/>
      <c r="F59" s="164"/>
      <c r="G59" s="164"/>
      <c r="H59" s="169"/>
    </row>
    <row r="60" spans="1:8" s="2" customFormat="1" ht="79.5" customHeight="1" x14ac:dyDescent="0.25">
      <c r="A60" s="57" t="s">
        <v>426</v>
      </c>
      <c r="B60" s="231" t="s">
        <v>582</v>
      </c>
      <c r="C60" s="231"/>
      <c r="D60" s="231"/>
      <c r="E60" s="231"/>
      <c r="F60" s="164"/>
      <c r="G60" s="164"/>
      <c r="H60" s="169"/>
    </row>
    <row r="61" spans="1:8" s="2" customFormat="1" ht="82" customHeight="1" x14ac:dyDescent="0.25">
      <c r="A61" s="57" t="s">
        <v>427</v>
      </c>
      <c r="B61" s="231" t="s">
        <v>585</v>
      </c>
      <c r="C61" s="231"/>
      <c r="D61" s="231"/>
      <c r="E61" s="231"/>
      <c r="F61" s="164"/>
      <c r="G61" s="164"/>
      <c r="H61" s="169"/>
    </row>
    <row r="62" spans="1:8" s="2" customFormat="1" ht="37.5" customHeight="1" x14ac:dyDescent="0.25">
      <c r="A62" s="57" t="s">
        <v>143</v>
      </c>
      <c r="B62" s="231" t="s">
        <v>141</v>
      </c>
      <c r="C62" s="231"/>
      <c r="D62" s="231"/>
      <c r="E62" s="231"/>
      <c r="F62" s="157">
        <v>0.2</v>
      </c>
      <c r="G62" s="157">
        <v>0.01</v>
      </c>
      <c r="H62" s="169">
        <f t="shared" si="0"/>
        <v>5</v>
      </c>
    </row>
    <row r="63" spans="1:8" s="2" customFormat="1" ht="37" customHeight="1" x14ac:dyDescent="0.25">
      <c r="A63" s="57" t="s">
        <v>144</v>
      </c>
      <c r="B63" s="231" t="s">
        <v>142</v>
      </c>
      <c r="C63" s="231"/>
      <c r="D63" s="231"/>
      <c r="E63" s="231"/>
      <c r="F63" s="157">
        <v>2.04</v>
      </c>
      <c r="G63" s="157">
        <v>0.54</v>
      </c>
      <c r="H63" s="169">
        <f t="shared" si="0"/>
        <v>26.47</v>
      </c>
    </row>
    <row r="64" spans="1:8" s="2" customFormat="1" ht="53.5" customHeight="1" x14ac:dyDescent="0.25">
      <c r="A64" s="57" t="s">
        <v>428</v>
      </c>
      <c r="B64" s="231" t="s">
        <v>578</v>
      </c>
      <c r="C64" s="231"/>
      <c r="D64" s="231"/>
      <c r="E64" s="231"/>
      <c r="F64" s="219"/>
      <c r="G64" s="219"/>
      <c r="H64" s="221"/>
    </row>
    <row r="65" spans="1:8" s="2" customFormat="1" ht="53.5" customHeight="1" x14ac:dyDescent="0.25">
      <c r="A65" s="57" t="s">
        <v>429</v>
      </c>
      <c r="B65" s="231" t="s">
        <v>579</v>
      </c>
      <c r="C65" s="231"/>
      <c r="D65" s="231"/>
      <c r="E65" s="231"/>
      <c r="F65" s="219"/>
      <c r="G65" s="157">
        <v>6.81</v>
      </c>
      <c r="H65" s="221"/>
    </row>
    <row r="66" spans="1:8" s="2" customFormat="1" ht="80.150000000000006" customHeight="1" x14ac:dyDescent="0.25">
      <c r="A66" s="57" t="s">
        <v>430</v>
      </c>
      <c r="B66" s="231" t="s">
        <v>580</v>
      </c>
      <c r="C66" s="231"/>
      <c r="D66" s="231"/>
      <c r="E66" s="231"/>
      <c r="F66" s="219"/>
      <c r="G66" s="157">
        <v>0.08</v>
      </c>
      <c r="H66" s="221"/>
    </row>
    <row r="67" spans="1:8" s="2" customFormat="1" ht="83.5" customHeight="1" x14ac:dyDescent="0.25">
      <c r="A67" s="57" t="s">
        <v>431</v>
      </c>
      <c r="B67" s="231" t="s">
        <v>585</v>
      </c>
      <c r="C67" s="231"/>
      <c r="D67" s="231"/>
      <c r="E67" s="231"/>
      <c r="F67" s="219"/>
      <c r="G67" s="219"/>
      <c r="H67" s="221"/>
    </row>
    <row r="68" spans="1:8" s="5" customFormat="1" ht="15.75" customHeight="1" x14ac:dyDescent="0.25">
      <c r="A68" s="56" t="s">
        <v>64</v>
      </c>
      <c r="B68" s="244" t="s">
        <v>85</v>
      </c>
      <c r="C68" s="244"/>
      <c r="D68" s="244"/>
      <c r="E68" s="244"/>
      <c r="F68" s="164">
        <v>720.57</v>
      </c>
      <c r="G68" s="164">
        <v>431.46</v>
      </c>
      <c r="H68" s="168">
        <f t="shared" si="0"/>
        <v>59.88</v>
      </c>
    </row>
    <row r="69" spans="1:8" s="5" customFormat="1" ht="66" customHeight="1" x14ac:dyDescent="0.25">
      <c r="A69" s="147" t="s">
        <v>432</v>
      </c>
      <c r="B69" s="231" t="s">
        <v>435</v>
      </c>
      <c r="C69" s="231"/>
      <c r="D69" s="231"/>
      <c r="E69" s="231"/>
      <c r="F69" s="164"/>
      <c r="G69" s="164"/>
      <c r="H69" s="169"/>
    </row>
    <row r="70" spans="1:8" s="5" customFormat="1" ht="63.65" customHeight="1" x14ac:dyDescent="0.25">
      <c r="A70" s="147" t="s">
        <v>433</v>
      </c>
      <c r="B70" s="231" t="s">
        <v>436</v>
      </c>
      <c r="C70" s="231"/>
      <c r="D70" s="231"/>
      <c r="E70" s="231"/>
      <c r="F70" s="164"/>
      <c r="G70" s="164"/>
      <c r="H70" s="169"/>
    </row>
    <row r="71" spans="1:8" s="5" customFormat="1" ht="92.25" customHeight="1" x14ac:dyDescent="0.25">
      <c r="A71" s="147" t="s">
        <v>587</v>
      </c>
      <c r="B71" s="231" t="s">
        <v>588</v>
      </c>
      <c r="C71" s="231"/>
      <c r="D71" s="231"/>
      <c r="E71" s="231"/>
      <c r="F71" s="164"/>
      <c r="G71" s="163">
        <v>18.63</v>
      </c>
      <c r="H71" s="169"/>
    </row>
    <row r="72" spans="1:8" s="5" customFormat="1" ht="95" customHeight="1" x14ac:dyDescent="0.25">
      <c r="A72" s="57" t="s">
        <v>434</v>
      </c>
      <c r="B72" s="231" t="s">
        <v>563</v>
      </c>
      <c r="C72" s="231"/>
      <c r="D72" s="231"/>
      <c r="E72" s="231"/>
      <c r="F72" s="157"/>
      <c r="G72" s="157"/>
      <c r="H72" s="169"/>
    </row>
    <row r="73" spans="1:8" s="5" customFormat="1" ht="44.25" customHeight="1" x14ac:dyDescent="0.25">
      <c r="A73" s="57" t="s">
        <v>437</v>
      </c>
      <c r="B73" s="231" t="s">
        <v>551</v>
      </c>
      <c r="C73" s="231"/>
      <c r="D73" s="231"/>
      <c r="E73" s="231"/>
      <c r="F73" s="157">
        <v>38.29</v>
      </c>
      <c r="G73" s="157">
        <v>12.75</v>
      </c>
      <c r="H73" s="169"/>
    </row>
    <row r="74" spans="1:8" s="5" customFormat="1" ht="40.5" customHeight="1" x14ac:dyDescent="0.25">
      <c r="A74" s="57" t="s">
        <v>438</v>
      </c>
      <c r="B74" s="231" t="s">
        <v>555</v>
      </c>
      <c r="C74" s="231"/>
      <c r="D74" s="231"/>
      <c r="E74" s="231"/>
      <c r="F74" s="157">
        <v>669.33</v>
      </c>
      <c r="G74" s="157">
        <v>292.54000000000002</v>
      </c>
      <c r="H74" s="169">
        <f t="shared" si="0"/>
        <v>43.71</v>
      </c>
    </row>
    <row r="75" spans="1:8" s="5" customFormat="1" ht="49.5" customHeight="1" x14ac:dyDescent="0.25">
      <c r="A75" s="57" t="s">
        <v>439</v>
      </c>
      <c r="B75" s="231" t="s">
        <v>556</v>
      </c>
      <c r="C75" s="231"/>
      <c r="D75" s="231"/>
      <c r="E75" s="231"/>
      <c r="F75" s="157"/>
      <c r="G75" s="157">
        <v>52.43</v>
      </c>
      <c r="H75" s="169"/>
    </row>
    <row r="76" spans="1:8" s="5" customFormat="1" ht="77.25" customHeight="1" x14ac:dyDescent="0.25">
      <c r="A76" s="57" t="s">
        <v>440</v>
      </c>
      <c r="B76" s="231" t="s">
        <v>557</v>
      </c>
      <c r="C76" s="231"/>
      <c r="D76" s="231"/>
      <c r="E76" s="231"/>
      <c r="F76" s="157"/>
      <c r="G76" s="157">
        <v>21.3</v>
      </c>
      <c r="H76" s="169"/>
    </row>
    <row r="77" spans="1:8" s="5" customFormat="1" ht="79.5" customHeight="1" x14ac:dyDescent="0.25">
      <c r="A77" s="57" t="s">
        <v>441</v>
      </c>
      <c r="B77" s="231" t="s">
        <v>558</v>
      </c>
      <c r="C77" s="231"/>
      <c r="D77" s="231"/>
      <c r="E77" s="231"/>
      <c r="F77" s="157">
        <v>2.77</v>
      </c>
      <c r="G77" s="157">
        <v>0.21</v>
      </c>
      <c r="H77" s="169">
        <f t="shared" ref="H77:H145" si="1">G77*100/F77</f>
        <v>7.58</v>
      </c>
    </row>
    <row r="78" spans="1:8" s="5" customFormat="1" ht="39.65" customHeight="1" x14ac:dyDescent="0.25">
      <c r="A78" s="57" t="s">
        <v>443</v>
      </c>
      <c r="B78" s="231" t="s">
        <v>442</v>
      </c>
      <c r="C78" s="231"/>
      <c r="D78" s="231"/>
      <c r="E78" s="231"/>
      <c r="F78" s="157">
        <v>2.16</v>
      </c>
      <c r="G78" s="157"/>
      <c r="H78" s="169">
        <f t="shared" si="1"/>
        <v>0</v>
      </c>
    </row>
    <row r="79" spans="1:8" s="5" customFormat="1" ht="26.15" customHeight="1" x14ac:dyDescent="0.25">
      <c r="A79" s="57" t="s">
        <v>444</v>
      </c>
      <c r="B79" s="231" t="s">
        <v>145</v>
      </c>
      <c r="C79" s="231"/>
      <c r="D79" s="231"/>
      <c r="E79" s="231"/>
      <c r="F79" s="157">
        <v>0.2</v>
      </c>
      <c r="G79" s="157"/>
      <c r="H79" s="169">
        <f t="shared" si="1"/>
        <v>0</v>
      </c>
    </row>
    <row r="80" spans="1:8" s="5" customFormat="1" ht="25.5" customHeight="1" x14ac:dyDescent="0.25">
      <c r="A80" s="57" t="s">
        <v>445</v>
      </c>
      <c r="B80" s="231" t="s">
        <v>722</v>
      </c>
      <c r="C80" s="231"/>
      <c r="D80" s="231"/>
      <c r="E80" s="231"/>
      <c r="F80" s="157">
        <v>2.2999999999999998</v>
      </c>
      <c r="G80" s="157">
        <v>0.89</v>
      </c>
      <c r="H80" s="169">
        <f t="shared" si="1"/>
        <v>38.700000000000003</v>
      </c>
    </row>
    <row r="81" spans="1:10" s="5" customFormat="1" ht="40.5" customHeight="1" x14ac:dyDescent="0.25">
      <c r="A81" s="57" t="s">
        <v>447</v>
      </c>
      <c r="B81" s="231" t="s">
        <v>446</v>
      </c>
      <c r="C81" s="231"/>
      <c r="D81" s="231"/>
      <c r="E81" s="231"/>
      <c r="F81" s="157">
        <v>5.44</v>
      </c>
      <c r="G81" s="157">
        <v>1.87</v>
      </c>
      <c r="H81" s="169">
        <f t="shared" si="1"/>
        <v>34.380000000000003</v>
      </c>
    </row>
    <row r="82" spans="1:10" s="5" customFormat="1" ht="51" customHeight="1" x14ac:dyDescent="0.25">
      <c r="A82" s="57" t="s">
        <v>708</v>
      </c>
      <c r="B82" s="231" t="s">
        <v>474</v>
      </c>
      <c r="C82" s="231"/>
      <c r="D82" s="231"/>
      <c r="E82" s="231"/>
      <c r="F82" s="157">
        <v>0.06</v>
      </c>
      <c r="G82" s="157"/>
      <c r="H82" s="169"/>
    </row>
    <row r="83" spans="1:10" s="5" customFormat="1" ht="53.25" customHeight="1" x14ac:dyDescent="0.25">
      <c r="A83" s="57" t="s">
        <v>476</v>
      </c>
      <c r="B83" s="231" t="s">
        <v>475</v>
      </c>
      <c r="C83" s="231"/>
      <c r="D83" s="231"/>
      <c r="E83" s="231"/>
      <c r="F83" s="157"/>
      <c r="G83" s="157">
        <v>30.83</v>
      </c>
      <c r="H83" s="169"/>
    </row>
    <row r="84" spans="1:10" s="5" customFormat="1" ht="117" customHeight="1" x14ac:dyDescent="0.25">
      <c r="A84" s="57" t="s">
        <v>448</v>
      </c>
      <c r="B84" s="231" t="s">
        <v>559</v>
      </c>
      <c r="C84" s="231"/>
      <c r="D84" s="231"/>
      <c r="E84" s="231"/>
      <c r="F84" s="157"/>
      <c r="G84" s="157">
        <v>0</v>
      </c>
      <c r="H84" s="169"/>
    </row>
    <row r="85" spans="1:10" s="5" customFormat="1" ht="132" customHeight="1" x14ac:dyDescent="0.25">
      <c r="A85" s="57" t="s">
        <v>449</v>
      </c>
      <c r="B85" s="231" t="s">
        <v>560</v>
      </c>
      <c r="C85" s="231"/>
      <c r="D85" s="231"/>
      <c r="E85" s="231"/>
      <c r="F85" s="157"/>
      <c r="G85" s="157"/>
      <c r="H85" s="169"/>
    </row>
    <row r="86" spans="1:10" s="5" customFormat="1" ht="94.5" customHeight="1" x14ac:dyDescent="0.25">
      <c r="A86" s="57" t="s">
        <v>450</v>
      </c>
      <c r="B86" s="231" t="s">
        <v>414</v>
      </c>
      <c r="C86" s="231"/>
      <c r="D86" s="231"/>
      <c r="E86" s="231"/>
      <c r="F86" s="157">
        <v>0</v>
      </c>
      <c r="G86" s="157"/>
      <c r="H86" s="169"/>
    </row>
    <row r="87" spans="1:10" s="5" customFormat="1" ht="16.5" customHeight="1" x14ac:dyDescent="0.25">
      <c r="A87" s="56" t="s">
        <v>65</v>
      </c>
      <c r="B87" s="239" t="s">
        <v>86</v>
      </c>
      <c r="C87" s="239"/>
      <c r="D87" s="239"/>
      <c r="E87" s="239"/>
      <c r="F87" s="164">
        <v>9.35</v>
      </c>
      <c r="G87" s="164">
        <f>G88+G89+G90</f>
        <v>-59.01</v>
      </c>
      <c r="H87" s="168"/>
    </row>
    <row r="88" spans="1:10" s="5" customFormat="1" ht="14.25" customHeight="1" x14ac:dyDescent="0.25">
      <c r="A88" s="57" t="s">
        <v>254</v>
      </c>
      <c r="B88" s="240" t="s">
        <v>723</v>
      </c>
      <c r="C88" s="240"/>
      <c r="D88" s="240"/>
      <c r="E88" s="240"/>
      <c r="F88" s="157">
        <v>0</v>
      </c>
      <c r="G88" s="157">
        <v>-60.97</v>
      </c>
      <c r="H88" s="169"/>
    </row>
    <row r="89" spans="1:10" s="2" customFormat="1" ht="26.25" customHeight="1" x14ac:dyDescent="0.25">
      <c r="A89" s="57" t="s">
        <v>259</v>
      </c>
      <c r="B89" s="240" t="s">
        <v>461</v>
      </c>
      <c r="C89" s="240"/>
      <c r="D89" s="240"/>
      <c r="E89" s="240"/>
      <c r="F89" s="157">
        <v>9.14</v>
      </c>
      <c r="G89" s="157">
        <v>1.96</v>
      </c>
      <c r="H89" s="169">
        <f t="shared" si="1"/>
        <v>21.44</v>
      </c>
    </row>
    <row r="90" spans="1:10" s="2" customFormat="1" ht="25.5" customHeight="1" x14ac:dyDescent="0.25">
      <c r="A90" s="57" t="s">
        <v>262</v>
      </c>
      <c r="B90" s="240" t="s">
        <v>462</v>
      </c>
      <c r="C90" s="251"/>
      <c r="D90" s="251"/>
      <c r="E90" s="251"/>
      <c r="F90" s="157">
        <v>0.2</v>
      </c>
      <c r="G90" s="157">
        <v>0</v>
      </c>
      <c r="H90" s="169">
        <f t="shared" si="1"/>
        <v>0</v>
      </c>
    </row>
    <row r="91" spans="1:10" s="2" customFormat="1" ht="40.5" customHeight="1" x14ac:dyDescent="0.25">
      <c r="A91" s="56" t="s">
        <v>66</v>
      </c>
      <c r="B91" s="239" t="s">
        <v>81</v>
      </c>
      <c r="C91" s="239"/>
      <c r="D91" s="239"/>
      <c r="E91" s="239"/>
      <c r="F91" s="165"/>
      <c r="G91" s="165"/>
      <c r="H91" s="169"/>
    </row>
    <row r="92" spans="1:10" s="2" customFormat="1" ht="15.65" customHeight="1" x14ac:dyDescent="0.25">
      <c r="A92" s="57" t="s">
        <v>67</v>
      </c>
      <c r="B92" s="239" t="s">
        <v>59</v>
      </c>
      <c r="C92" s="239"/>
      <c r="D92" s="239"/>
      <c r="E92" s="239"/>
      <c r="F92" s="164">
        <f>F93+F103+F142+F147+F151+F159</f>
        <v>3385433</v>
      </c>
      <c r="G92" s="164">
        <v>809819.11</v>
      </c>
      <c r="H92" s="168">
        <f t="shared" si="1"/>
        <v>23.92</v>
      </c>
    </row>
    <row r="93" spans="1:10" s="2" customFormat="1" ht="16.5" customHeight="1" x14ac:dyDescent="0.25">
      <c r="A93" s="57" t="s">
        <v>175</v>
      </c>
      <c r="B93" s="239" t="s">
        <v>172</v>
      </c>
      <c r="C93" s="239"/>
      <c r="D93" s="239"/>
      <c r="E93" s="239"/>
      <c r="F93" s="164">
        <f>F94+F95+F96+F97+F99+F98+F100+F101+F102</f>
        <v>1269.1099999999999</v>
      </c>
      <c r="G93" s="164">
        <f>G94+G95+G96+G97+G99+G98+G100+G101+G102</f>
        <v>341.36</v>
      </c>
      <c r="H93" s="168">
        <f t="shared" si="1"/>
        <v>26.9</v>
      </c>
    </row>
    <row r="94" spans="1:10" s="2" customFormat="1" ht="19.5" customHeight="1" x14ac:dyDescent="0.25">
      <c r="A94" s="147" t="s">
        <v>403</v>
      </c>
      <c r="B94" s="240" t="s">
        <v>463</v>
      </c>
      <c r="C94" s="240"/>
      <c r="D94" s="240"/>
      <c r="E94" s="240"/>
      <c r="F94" s="157">
        <v>739.56</v>
      </c>
      <c r="G94" s="157">
        <v>191.28</v>
      </c>
      <c r="H94" s="169">
        <f t="shared" si="1"/>
        <v>25.86</v>
      </c>
      <c r="I94" s="157"/>
      <c r="J94" s="157"/>
    </row>
    <row r="95" spans="1:10" s="2" customFormat="1" ht="17.25" customHeight="1" x14ac:dyDescent="0.25">
      <c r="A95" s="147" t="s">
        <v>404</v>
      </c>
      <c r="B95" s="240" t="s">
        <v>464</v>
      </c>
      <c r="C95" s="240"/>
      <c r="D95" s="240"/>
      <c r="E95" s="240"/>
      <c r="F95" s="157">
        <v>162.93</v>
      </c>
      <c r="G95" s="157">
        <v>48.02</v>
      </c>
      <c r="H95" s="169">
        <f t="shared" si="1"/>
        <v>29.47</v>
      </c>
      <c r="I95" s="157"/>
      <c r="J95" s="157"/>
    </row>
    <row r="96" spans="1:10" s="2" customFormat="1" ht="20.25" customHeight="1" x14ac:dyDescent="0.25">
      <c r="A96" s="147" t="s">
        <v>405</v>
      </c>
      <c r="B96" s="240" t="s">
        <v>465</v>
      </c>
      <c r="C96" s="240"/>
      <c r="D96" s="240"/>
      <c r="E96" s="240"/>
      <c r="F96" s="157">
        <v>322.32</v>
      </c>
      <c r="G96" s="157">
        <v>88.62</v>
      </c>
      <c r="H96" s="169">
        <f t="shared" si="1"/>
        <v>27.49</v>
      </c>
      <c r="I96" s="157"/>
      <c r="J96" s="157"/>
    </row>
    <row r="97" spans="1:10" s="2" customFormat="1" ht="18.75" customHeight="1" x14ac:dyDescent="0.25">
      <c r="A97" s="147" t="s">
        <v>406</v>
      </c>
      <c r="B97" s="240" t="s">
        <v>466</v>
      </c>
      <c r="C97" s="240"/>
      <c r="D97" s="240"/>
      <c r="E97" s="240"/>
      <c r="F97" s="157">
        <v>25.12</v>
      </c>
      <c r="G97" s="157">
        <v>8.36</v>
      </c>
      <c r="H97" s="169">
        <f t="shared" si="1"/>
        <v>33.28</v>
      </c>
      <c r="I97" s="157"/>
      <c r="J97" s="157"/>
    </row>
    <row r="98" spans="1:10" s="2" customFormat="1" ht="18.75" customHeight="1" x14ac:dyDescent="0.25">
      <c r="A98" s="147" t="s">
        <v>407</v>
      </c>
      <c r="B98" s="240" t="s">
        <v>549</v>
      </c>
      <c r="C98" s="240"/>
      <c r="D98" s="240"/>
      <c r="E98" s="240"/>
      <c r="F98" s="157">
        <v>5.54</v>
      </c>
      <c r="G98" s="157">
        <v>0.63</v>
      </c>
      <c r="H98" s="169">
        <f t="shared" si="1"/>
        <v>11.37</v>
      </c>
      <c r="I98" s="157"/>
      <c r="J98" s="157"/>
    </row>
    <row r="99" spans="1:10" s="2" customFormat="1" ht="18.75" customHeight="1" x14ac:dyDescent="0.25">
      <c r="A99" s="147" t="s">
        <v>408</v>
      </c>
      <c r="B99" s="240" t="s">
        <v>467</v>
      </c>
      <c r="C99" s="251"/>
      <c r="D99" s="251"/>
      <c r="E99" s="251"/>
      <c r="F99" s="157">
        <v>13.64</v>
      </c>
      <c r="G99" s="157">
        <v>4.45</v>
      </c>
      <c r="H99" s="169">
        <f t="shared" si="1"/>
        <v>32.619999999999997</v>
      </c>
      <c r="I99" s="157"/>
      <c r="J99" s="157"/>
    </row>
    <row r="100" spans="1:10" s="2" customFormat="1" ht="18.75" customHeight="1" x14ac:dyDescent="0.25">
      <c r="A100" s="147" t="s">
        <v>565</v>
      </c>
      <c r="B100" s="240" t="s">
        <v>566</v>
      </c>
      <c r="C100" s="250"/>
      <c r="D100" s="250"/>
      <c r="E100" s="250"/>
      <c r="F100" s="157"/>
      <c r="G100" s="157"/>
      <c r="H100" s="169"/>
    </row>
    <row r="101" spans="1:10" s="2" customFormat="1" ht="18.75" customHeight="1" x14ac:dyDescent="0.25">
      <c r="A101" s="147" t="s">
        <v>567</v>
      </c>
      <c r="B101" s="240" t="s">
        <v>583</v>
      </c>
      <c r="C101" s="250"/>
      <c r="D101" s="250"/>
      <c r="E101" s="250"/>
      <c r="F101" s="157"/>
      <c r="G101" s="157"/>
      <c r="H101" s="169"/>
    </row>
    <row r="102" spans="1:10" s="2" customFormat="1" ht="18.75" customHeight="1" x14ac:dyDescent="0.25">
      <c r="A102" s="147" t="s">
        <v>568</v>
      </c>
      <c r="B102" s="240" t="s">
        <v>569</v>
      </c>
      <c r="C102" s="250"/>
      <c r="D102" s="250"/>
      <c r="E102" s="250"/>
      <c r="F102" s="157"/>
      <c r="G102" s="157"/>
      <c r="H102" s="169"/>
    </row>
    <row r="103" spans="1:10" s="2" customFormat="1" ht="27.75" customHeight="1" x14ac:dyDescent="0.25">
      <c r="A103" s="56" t="s">
        <v>174</v>
      </c>
      <c r="B103" s="247" t="s">
        <v>173</v>
      </c>
      <c r="C103" s="247"/>
      <c r="D103" s="247"/>
      <c r="E103" s="247"/>
      <c r="F103" s="164">
        <v>3348632.1</v>
      </c>
      <c r="G103" s="164">
        <f>SUM(G104:G140)+G141</f>
        <v>804143.52</v>
      </c>
      <c r="H103" s="168">
        <f t="shared" si="1"/>
        <v>24.01</v>
      </c>
    </row>
    <row r="104" spans="1:10" s="2" customFormat="1" ht="38.5" customHeight="1" x14ac:dyDescent="0.25">
      <c r="A104" s="57" t="s">
        <v>298</v>
      </c>
      <c r="B104" s="231" t="s">
        <v>186</v>
      </c>
      <c r="C104" s="231"/>
      <c r="D104" s="231"/>
      <c r="E104" s="231"/>
      <c r="F104" s="157">
        <v>3186.01</v>
      </c>
      <c r="G104" s="157">
        <v>805.83</v>
      </c>
      <c r="H104" s="169">
        <f t="shared" si="1"/>
        <v>25.29</v>
      </c>
    </row>
    <row r="105" spans="1:10" s="2" customFormat="1" ht="51.75" customHeight="1" x14ac:dyDescent="0.25">
      <c r="A105" s="57" t="s">
        <v>297</v>
      </c>
      <c r="B105" s="231" t="s">
        <v>724</v>
      </c>
      <c r="C105" s="231"/>
      <c r="D105" s="231"/>
      <c r="E105" s="231"/>
      <c r="F105" s="157">
        <v>2309.09</v>
      </c>
      <c r="G105" s="157">
        <v>606.74</v>
      </c>
      <c r="H105" s="169">
        <f t="shared" si="1"/>
        <v>26.28</v>
      </c>
    </row>
    <row r="106" spans="1:10" s="2" customFormat="1" ht="76.5" customHeight="1" x14ac:dyDescent="0.25">
      <c r="A106" s="57" t="s">
        <v>296</v>
      </c>
      <c r="B106" s="231" t="s">
        <v>146</v>
      </c>
      <c r="C106" s="231"/>
      <c r="D106" s="231"/>
      <c r="E106" s="231"/>
      <c r="F106" s="157">
        <v>504.36</v>
      </c>
      <c r="G106" s="157">
        <v>127.43</v>
      </c>
      <c r="H106" s="169">
        <f t="shared" si="1"/>
        <v>25.27</v>
      </c>
    </row>
    <row r="107" spans="1:10" ht="40.5" customHeight="1" x14ac:dyDescent="0.25">
      <c r="A107" s="57" t="s">
        <v>295</v>
      </c>
      <c r="B107" s="231" t="s">
        <v>147</v>
      </c>
      <c r="C107" s="231"/>
      <c r="D107" s="231"/>
      <c r="E107" s="231"/>
      <c r="F107" s="157">
        <v>47682.25</v>
      </c>
      <c r="G107" s="157">
        <v>11920.56</v>
      </c>
      <c r="H107" s="169">
        <f t="shared" si="1"/>
        <v>25</v>
      </c>
    </row>
    <row r="108" spans="1:10" s="41" customFormat="1" ht="51" customHeight="1" x14ac:dyDescent="0.25">
      <c r="A108" s="57" t="s">
        <v>294</v>
      </c>
      <c r="B108" s="231" t="s">
        <v>148</v>
      </c>
      <c r="C108" s="231"/>
      <c r="D108" s="231"/>
      <c r="E108" s="231"/>
      <c r="F108" s="157">
        <v>7916.42</v>
      </c>
      <c r="G108" s="157">
        <v>1855.15</v>
      </c>
      <c r="H108" s="169">
        <f t="shared" si="1"/>
        <v>23.43</v>
      </c>
    </row>
    <row r="109" spans="1:10" s="41" customFormat="1" ht="30" customHeight="1" x14ac:dyDescent="0.25">
      <c r="A109" s="57" t="s">
        <v>293</v>
      </c>
      <c r="B109" s="231" t="s">
        <v>149</v>
      </c>
      <c r="C109" s="231"/>
      <c r="D109" s="231"/>
      <c r="E109" s="231"/>
      <c r="F109" s="157">
        <v>87426.12</v>
      </c>
      <c r="G109" s="157">
        <v>21856.53</v>
      </c>
      <c r="H109" s="169">
        <f t="shared" si="1"/>
        <v>25</v>
      </c>
    </row>
    <row r="110" spans="1:10" s="41" customFormat="1" ht="28.5" customHeight="1" x14ac:dyDescent="0.25">
      <c r="A110" s="57" t="s">
        <v>292</v>
      </c>
      <c r="B110" s="231" t="s">
        <v>562</v>
      </c>
      <c r="C110" s="231"/>
      <c r="D110" s="231"/>
      <c r="E110" s="231"/>
      <c r="F110" s="157">
        <v>509366.19</v>
      </c>
      <c r="G110" s="157">
        <v>124579.57</v>
      </c>
      <c r="H110" s="169">
        <f t="shared" si="1"/>
        <v>24.46</v>
      </c>
    </row>
    <row r="111" spans="1:10" s="41" customFormat="1" ht="26.25" customHeight="1" x14ac:dyDescent="0.25">
      <c r="A111" s="57" t="s">
        <v>291</v>
      </c>
      <c r="B111" s="231" t="s">
        <v>150</v>
      </c>
      <c r="C111" s="231"/>
      <c r="D111" s="231"/>
      <c r="E111" s="231"/>
      <c r="F111" s="157">
        <v>31.04</v>
      </c>
      <c r="G111" s="157">
        <v>7.56</v>
      </c>
      <c r="H111" s="169">
        <f t="shared" si="1"/>
        <v>24.36</v>
      </c>
    </row>
    <row r="112" spans="1:10" s="41" customFormat="1" ht="54" customHeight="1" x14ac:dyDescent="0.25">
      <c r="A112" s="57" t="s">
        <v>290</v>
      </c>
      <c r="B112" s="231" t="s">
        <v>151</v>
      </c>
      <c r="C112" s="231"/>
      <c r="D112" s="231"/>
      <c r="E112" s="231"/>
      <c r="F112" s="157">
        <v>3665.75</v>
      </c>
      <c r="G112" s="157">
        <v>466.61</v>
      </c>
      <c r="H112" s="169">
        <f t="shared" si="1"/>
        <v>12.73</v>
      </c>
    </row>
    <row r="113" spans="1:8" s="41" customFormat="1" ht="80.25" customHeight="1" x14ac:dyDescent="0.25">
      <c r="A113" s="57" t="s">
        <v>289</v>
      </c>
      <c r="B113" s="231" t="s">
        <v>152</v>
      </c>
      <c r="C113" s="231"/>
      <c r="D113" s="231"/>
      <c r="E113" s="231"/>
      <c r="F113" s="157">
        <v>16310.15</v>
      </c>
      <c r="G113" s="157">
        <v>4051.06</v>
      </c>
      <c r="H113" s="169">
        <f t="shared" si="1"/>
        <v>24.84</v>
      </c>
    </row>
    <row r="114" spans="1:8" s="41" customFormat="1" ht="27.75" customHeight="1" x14ac:dyDescent="0.25">
      <c r="A114" s="57" t="s">
        <v>288</v>
      </c>
      <c r="B114" s="231" t="s">
        <v>153</v>
      </c>
      <c r="C114" s="231"/>
      <c r="D114" s="231"/>
      <c r="E114" s="231"/>
      <c r="F114" s="157">
        <v>329941.61</v>
      </c>
      <c r="G114" s="157">
        <v>81910.600000000006</v>
      </c>
      <c r="H114" s="169">
        <f t="shared" si="1"/>
        <v>24.83</v>
      </c>
    </row>
    <row r="115" spans="1:8" s="41" customFormat="1" ht="27.75" customHeight="1" x14ac:dyDescent="0.25">
      <c r="A115" s="57" t="s">
        <v>287</v>
      </c>
      <c r="B115" s="231" t="s">
        <v>154</v>
      </c>
      <c r="C115" s="231"/>
      <c r="D115" s="231"/>
      <c r="E115" s="231"/>
      <c r="F115" s="157">
        <v>76263.929999999993</v>
      </c>
      <c r="G115" s="157">
        <v>19754.54</v>
      </c>
      <c r="H115" s="169">
        <f t="shared" si="1"/>
        <v>25.9</v>
      </c>
    </row>
    <row r="116" spans="1:8" s="41" customFormat="1" ht="91.5" customHeight="1" x14ac:dyDescent="0.25">
      <c r="A116" s="57" t="s">
        <v>286</v>
      </c>
      <c r="B116" s="231" t="s">
        <v>155</v>
      </c>
      <c r="C116" s="231"/>
      <c r="D116" s="231"/>
      <c r="E116" s="231"/>
      <c r="F116" s="157">
        <v>552.97</v>
      </c>
      <c r="G116" s="157">
        <v>137</v>
      </c>
      <c r="H116" s="169">
        <f t="shared" si="1"/>
        <v>24.78</v>
      </c>
    </row>
    <row r="117" spans="1:8" s="41" customFormat="1" ht="104.25" customHeight="1" x14ac:dyDescent="0.25">
      <c r="A117" s="57" t="s">
        <v>285</v>
      </c>
      <c r="B117" s="231" t="s">
        <v>156</v>
      </c>
      <c r="C117" s="231"/>
      <c r="D117" s="231"/>
      <c r="E117" s="231"/>
      <c r="F117" s="157">
        <v>403.14</v>
      </c>
      <c r="G117" s="157">
        <v>99.86</v>
      </c>
      <c r="H117" s="169">
        <f t="shared" si="1"/>
        <v>24.77</v>
      </c>
    </row>
    <row r="118" spans="1:8" s="41" customFormat="1" ht="40" customHeight="1" x14ac:dyDescent="0.25">
      <c r="A118" s="57" t="s">
        <v>284</v>
      </c>
      <c r="B118" s="231" t="s">
        <v>157</v>
      </c>
      <c r="C118" s="231"/>
      <c r="D118" s="231"/>
      <c r="E118" s="231"/>
      <c r="F118" s="157">
        <v>1308.5899999999999</v>
      </c>
      <c r="G118" s="157">
        <v>324.14999999999998</v>
      </c>
      <c r="H118" s="169">
        <f t="shared" si="1"/>
        <v>24.77</v>
      </c>
    </row>
    <row r="119" spans="1:8" s="41" customFormat="1" ht="51" customHeight="1" x14ac:dyDescent="0.25">
      <c r="A119" s="57" t="s">
        <v>283</v>
      </c>
      <c r="B119" s="231" t="s">
        <v>158</v>
      </c>
      <c r="C119" s="231"/>
      <c r="D119" s="231"/>
      <c r="E119" s="231"/>
      <c r="F119" s="157">
        <v>484.45</v>
      </c>
      <c r="G119" s="157">
        <v>120</v>
      </c>
      <c r="H119" s="169">
        <f t="shared" si="1"/>
        <v>24.77</v>
      </c>
    </row>
    <row r="120" spans="1:8" s="41" customFormat="1" ht="56" customHeight="1" x14ac:dyDescent="0.25">
      <c r="A120" s="57" t="s">
        <v>282</v>
      </c>
      <c r="B120" s="231" t="s">
        <v>159</v>
      </c>
      <c r="C120" s="231"/>
      <c r="D120" s="231"/>
      <c r="E120" s="231"/>
      <c r="F120" s="157">
        <v>347.49</v>
      </c>
      <c r="G120" s="157">
        <v>85.7</v>
      </c>
      <c r="H120" s="169">
        <f t="shared" si="1"/>
        <v>24.66</v>
      </c>
    </row>
    <row r="121" spans="1:8" s="41" customFormat="1" ht="91.5" customHeight="1" x14ac:dyDescent="0.25">
      <c r="A121" s="57" t="s">
        <v>409</v>
      </c>
      <c r="B121" s="231" t="s">
        <v>160</v>
      </c>
      <c r="C121" s="231"/>
      <c r="D121" s="231"/>
      <c r="E121" s="231"/>
      <c r="F121" s="157">
        <v>1.52</v>
      </c>
      <c r="G121" s="157">
        <v>0.19</v>
      </c>
      <c r="H121" s="169">
        <f t="shared" si="1"/>
        <v>12.5</v>
      </c>
    </row>
    <row r="122" spans="1:8" s="41" customFormat="1" ht="28.5" customHeight="1" x14ac:dyDescent="0.25">
      <c r="A122" s="57" t="s">
        <v>410</v>
      </c>
      <c r="B122" s="231" t="s">
        <v>161</v>
      </c>
      <c r="C122" s="231"/>
      <c r="D122" s="231"/>
      <c r="E122" s="231"/>
      <c r="F122" s="157">
        <v>443347.38</v>
      </c>
      <c r="G122" s="157">
        <v>110830.34</v>
      </c>
      <c r="H122" s="169">
        <f t="shared" si="1"/>
        <v>25</v>
      </c>
    </row>
    <row r="123" spans="1:8" s="41" customFormat="1" ht="39" customHeight="1" x14ac:dyDescent="0.25">
      <c r="A123" s="57" t="s">
        <v>411</v>
      </c>
      <c r="B123" s="231" t="s">
        <v>162</v>
      </c>
      <c r="C123" s="231"/>
      <c r="D123" s="231"/>
      <c r="E123" s="231"/>
      <c r="F123" s="157">
        <v>72117.13</v>
      </c>
      <c r="G123" s="157">
        <v>18029.28</v>
      </c>
      <c r="H123" s="169">
        <f t="shared" si="1"/>
        <v>25</v>
      </c>
    </row>
    <row r="124" spans="1:8" s="41" customFormat="1" ht="38.25" customHeight="1" x14ac:dyDescent="0.25">
      <c r="A124" s="57" t="s">
        <v>412</v>
      </c>
      <c r="B124" s="231" t="s">
        <v>163</v>
      </c>
      <c r="C124" s="231"/>
      <c r="D124" s="231"/>
      <c r="E124" s="231"/>
      <c r="F124" s="157">
        <v>8195.16</v>
      </c>
      <c r="G124" s="157">
        <v>8195.16</v>
      </c>
      <c r="H124" s="169">
        <f t="shared" si="1"/>
        <v>100</v>
      </c>
    </row>
    <row r="125" spans="1:8" s="41" customFormat="1" ht="65.25" customHeight="1" x14ac:dyDescent="0.25">
      <c r="A125" s="57" t="s">
        <v>281</v>
      </c>
      <c r="B125" s="231" t="s">
        <v>164</v>
      </c>
      <c r="C125" s="231"/>
      <c r="D125" s="231"/>
      <c r="E125" s="231"/>
      <c r="F125" s="157">
        <v>486.22</v>
      </c>
      <c r="G125" s="157">
        <v>115</v>
      </c>
      <c r="H125" s="169">
        <f t="shared" si="1"/>
        <v>23.65</v>
      </c>
    </row>
    <row r="126" spans="1:8" s="41" customFormat="1" ht="39" customHeight="1" x14ac:dyDescent="0.25">
      <c r="A126" s="57" t="s">
        <v>280</v>
      </c>
      <c r="B126" s="231" t="s">
        <v>165</v>
      </c>
      <c r="C126" s="231"/>
      <c r="D126" s="231"/>
      <c r="E126" s="231"/>
      <c r="F126" s="157">
        <v>611.26</v>
      </c>
      <c r="G126" s="157">
        <v>152.82</v>
      </c>
      <c r="H126" s="169">
        <f t="shared" si="1"/>
        <v>25</v>
      </c>
    </row>
    <row r="127" spans="1:8" s="41" customFormat="1" ht="39" customHeight="1" x14ac:dyDescent="0.25">
      <c r="A127" s="57" t="s">
        <v>279</v>
      </c>
      <c r="B127" s="231" t="s">
        <v>267</v>
      </c>
      <c r="C127" s="231"/>
      <c r="D127" s="231"/>
      <c r="E127" s="231"/>
      <c r="F127" s="157">
        <v>5.66</v>
      </c>
      <c r="G127" s="157">
        <v>1.41</v>
      </c>
      <c r="H127" s="169">
        <f t="shared" si="1"/>
        <v>24.91</v>
      </c>
    </row>
    <row r="128" spans="1:8" s="41" customFormat="1" ht="54" customHeight="1" x14ac:dyDescent="0.25">
      <c r="A128" s="57" t="s">
        <v>278</v>
      </c>
      <c r="B128" s="231" t="s">
        <v>552</v>
      </c>
      <c r="C128" s="243"/>
      <c r="D128" s="243"/>
      <c r="E128" s="243"/>
      <c r="F128" s="157">
        <v>407.9</v>
      </c>
      <c r="G128" s="157"/>
      <c r="H128" s="169">
        <f t="shared" si="1"/>
        <v>0</v>
      </c>
    </row>
    <row r="129" spans="1:8" s="41" customFormat="1" ht="54" customHeight="1" x14ac:dyDescent="0.25">
      <c r="A129" s="57" t="s">
        <v>477</v>
      </c>
      <c r="B129" s="231" t="s">
        <v>553</v>
      </c>
      <c r="C129" s="231"/>
      <c r="D129" s="231"/>
      <c r="E129" s="231"/>
      <c r="F129" s="157"/>
      <c r="G129" s="157"/>
      <c r="H129" s="169"/>
    </row>
    <row r="130" spans="1:8" s="41" customFormat="1" ht="81" customHeight="1" x14ac:dyDescent="0.25">
      <c r="A130" s="57" t="s">
        <v>570</v>
      </c>
      <c r="B130" s="231" t="s">
        <v>571</v>
      </c>
      <c r="C130" s="252"/>
      <c r="D130" s="252"/>
      <c r="E130" s="252"/>
      <c r="F130" s="157">
        <v>55.48</v>
      </c>
      <c r="G130" s="157">
        <v>13.87</v>
      </c>
      <c r="H130" s="169">
        <f t="shared" si="1"/>
        <v>25</v>
      </c>
    </row>
    <row r="131" spans="1:8" s="41" customFormat="1" ht="42.75" customHeight="1" x14ac:dyDescent="0.25">
      <c r="A131" s="57" t="s">
        <v>572</v>
      </c>
      <c r="B131" s="231" t="s">
        <v>577</v>
      </c>
      <c r="C131" s="252"/>
      <c r="D131" s="252"/>
      <c r="E131" s="252"/>
      <c r="F131" s="157"/>
      <c r="G131" s="157"/>
      <c r="H131" s="169"/>
    </row>
    <row r="132" spans="1:8" s="41" customFormat="1" ht="68.25" customHeight="1" x14ac:dyDescent="0.25">
      <c r="A132" s="57" t="s">
        <v>574</v>
      </c>
      <c r="B132" s="231" t="s">
        <v>573</v>
      </c>
      <c r="C132" s="252"/>
      <c r="D132" s="252"/>
      <c r="E132" s="252"/>
      <c r="F132" s="157"/>
      <c r="G132" s="157"/>
      <c r="H132" s="169"/>
    </row>
    <row r="133" spans="1:8" s="41" customFormat="1" ht="68.25" customHeight="1" x14ac:dyDescent="0.25">
      <c r="A133" s="57" t="s">
        <v>709</v>
      </c>
      <c r="B133" s="231" t="s">
        <v>710</v>
      </c>
      <c r="C133" s="252"/>
      <c r="D133" s="252"/>
      <c r="E133" s="252"/>
      <c r="F133" s="157">
        <v>60.83</v>
      </c>
      <c r="G133" s="157">
        <v>15.21</v>
      </c>
      <c r="H133" s="169">
        <f t="shared" ref="H133" si="2">G133*100/F133</f>
        <v>25</v>
      </c>
    </row>
    <row r="134" spans="1:8" s="41" customFormat="1" ht="28.5" customHeight="1" x14ac:dyDescent="0.25">
      <c r="A134" s="57" t="s">
        <v>277</v>
      </c>
      <c r="B134" s="231" t="s">
        <v>166</v>
      </c>
      <c r="C134" s="231"/>
      <c r="D134" s="231"/>
      <c r="E134" s="231"/>
      <c r="F134" s="157">
        <v>705623.09</v>
      </c>
      <c r="G134" s="157">
        <v>150296.70000000001</v>
      </c>
      <c r="H134" s="169">
        <f t="shared" si="1"/>
        <v>21.3</v>
      </c>
    </row>
    <row r="135" spans="1:8" s="41" customFormat="1" ht="39" customHeight="1" x14ac:dyDescent="0.25">
      <c r="A135" s="57" t="s">
        <v>299</v>
      </c>
      <c r="B135" s="231" t="s">
        <v>167</v>
      </c>
      <c r="C135" s="231"/>
      <c r="D135" s="231"/>
      <c r="E135" s="231"/>
      <c r="F135" s="157">
        <v>115730.54</v>
      </c>
      <c r="G135" s="157">
        <v>28932.63</v>
      </c>
      <c r="H135" s="169">
        <f t="shared" si="1"/>
        <v>25</v>
      </c>
    </row>
    <row r="136" spans="1:8" s="41" customFormat="1" ht="41.5" customHeight="1" x14ac:dyDescent="0.25">
      <c r="A136" s="57" t="s">
        <v>300</v>
      </c>
      <c r="B136" s="231" t="s">
        <v>255</v>
      </c>
      <c r="C136" s="231"/>
      <c r="D136" s="231"/>
      <c r="E136" s="231"/>
      <c r="F136" s="157">
        <v>3843.42</v>
      </c>
      <c r="G136" s="157"/>
      <c r="H136" s="169">
        <f t="shared" si="1"/>
        <v>0</v>
      </c>
    </row>
    <row r="137" spans="1:8" s="41" customFormat="1" ht="51.75" customHeight="1" x14ac:dyDescent="0.25">
      <c r="A137" s="57" t="s">
        <v>301</v>
      </c>
      <c r="B137" s="231" t="s">
        <v>168</v>
      </c>
      <c r="C137" s="231"/>
      <c r="D137" s="231"/>
      <c r="E137" s="231"/>
      <c r="F137" s="157">
        <v>478010</v>
      </c>
      <c r="G137" s="157">
        <v>119502.5</v>
      </c>
      <c r="H137" s="169">
        <f t="shared" si="1"/>
        <v>25</v>
      </c>
    </row>
    <row r="138" spans="1:8" s="41" customFormat="1" ht="39.75" customHeight="1" x14ac:dyDescent="0.25">
      <c r="A138" s="57" t="s">
        <v>302</v>
      </c>
      <c r="B138" s="231" t="s">
        <v>169</v>
      </c>
      <c r="C138" s="231"/>
      <c r="D138" s="231"/>
      <c r="E138" s="231"/>
      <c r="F138" s="157">
        <v>37</v>
      </c>
      <c r="G138" s="157">
        <v>9.25</v>
      </c>
      <c r="H138" s="169">
        <f t="shared" si="1"/>
        <v>25</v>
      </c>
    </row>
    <row r="139" spans="1:8" s="41" customFormat="1" ht="78" customHeight="1" x14ac:dyDescent="0.25">
      <c r="A139" s="57" t="s">
        <v>303</v>
      </c>
      <c r="B139" s="231" t="s">
        <v>170</v>
      </c>
      <c r="C139" s="231"/>
      <c r="D139" s="231"/>
      <c r="E139" s="231"/>
      <c r="F139" s="157">
        <v>4735.1000000000004</v>
      </c>
      <c r="G139" s="157">
        <v>850</v>
      </c>
      <c r="H139" s="169">
        <f t="shared" si="1"/>
        <v>17.95</v>
      </c>
    </row>
    <row r="140" spans="1:8" s="41" customFormat="1" ht="27" customHeight="1" x14ac:dyDescent="0.25">
      <c r="A140" s="57" t="s">
        <v>304</v>
      </c>
      <c r="B140" s="231" t="s">
        <v>171</v>
      </c>
      <c r="C140" s="231"/>
      <c r="D140" s="231"/>
      <c r="E140" s="231"/>
      <c r="F140" s="157">
        <v>427611.73</v>
      </c>
      <c r="G140" s="157">
        <v>98476.99</v>
      </c>
      <c r="H140" s="169">
        <f t="shared" si="1"/>
        <v>23.03</v>
      </c>
    </row>
    <row r="141" spans="1:8" s="41" customFormat="1" ht="38.25" customHeight="1" x14ac:dyDescent="0.25">
      <c r="A141" s="57" t="s">
        <v>711</v>
      </c>
      <c r="B141" s="231" t="s">
        <v>561</v>
      </c>
      <c r="C141" s="231"/>
      <c r="D141" s="231"/>
      <c r="E141" s="231"/>
      <c r="F141" s="163">
        <v>53.1</v>
      </c>
      <c r="G141" s="163">
        <v>13.28</v>
      </c>
      <c r="H141" s="169">
        <f>G141*100/F141</f>
        <v>25.01</v>
      </c>
    </row>
    <row r="142" spans="1:8" s="41" customFormat="1" ht="30.75" customHeight="1" x14ac:dyDescent="0.25">
      <c r="A142" s="56" t="s">
        <v>177</v>
      </c>
      <c r="B142" s="242" t="s">
        <v>176</v>
      </c>
      <c r="C142" s="242"/>
      <c r="D142" s="242"/>
      <c r="E142" s="242"/>
      <c r="F142" s="164">
        <f>F143+F144+F145+F146</f>
        <v>35531.79</v>
      </c>
      <c r="G142" s="164">
        <f>G143+G144+G145+G146</f>
        <v>5355.21</v>
      </c>
      <c r="H142" s="168">
        <f t="shared" ref="H142:H143" si="3">G142*100/F142</f>
        <v>15.07</v>
      </c>
    </row>
    <row r="143" spans="1:8" s="41" customFormat="1" ht="41.25" customHeight="1" x14ac:dyDescent="0.25">
      <c r="A143" s="57" t="s">
        <v>451</v>
      </c>
      <c r="B143" s="231" t="s">
        <v>178</v>
      </c>
      <c r="C143" s="231"/>
      <c r="D143" s="231"/>
      <c r="E143" s="231"/>
      <c r="F143" s="157">
        <v>35517.910000000003</v>
      </c>
      <c r="G143" s="157">
        <v>5342.59</v>
      </c>
      <c r="H143" s="169">
        <f t="shared" si="3"/>
        <v>15.04</v>
      </c>
    </row>
    <row r="144" spans="1:8" s="41" customFormat="1" ht="153" customHeight="1" x14ac:dyDescent="0.25">
      <c r="A144" s="57" t="s">
        <v>452</v>
      </c>
      <c r="B144" s="231" t="s">
        <v>453</v>
      </c>
      <c r="C144" s="231"/>
      <c r="D144" s="231"/>
      <c r="E144" s="231"/>
      <c r="F144" s="157">
        <v>0</v>
      </c>
      <c r="G144" s="157">
        <v>9.2799999999999994</v>
      </c>
      <c r="H144" s="169"/>
    </row>
    <row r="145" spans="1:9" s="41" customFormat="1" ht="52" customHeight="1" x14ac:dyDescent="0.25">
      <c r="A145" s="57" t="s">
        <v>454</v>
      </c>
      <c r="B145" s="231" t="s">
        <v>257</v>
      </c>
      <c r="C145" s="231"/>
      <c r="D145" s="231"/>
      <c r="E145" s="231"/>
      <c r="F145" s="157">
        <v>13.88</v>
      </c>
      <c r="G145" s="157">
        <v>2.0299999999999998</v>
      </c>
      <c r="H145" s="169">
        <f t="shared" si="1"/>
        <v>14.63</v>
      </c>
    </row>
    <row r="146" spans="1:9" s="41" customFormat="1" ht="59.25" customHeight="1" x14ac:dyDescent="0.25">
      <c r="A146" s="57" t="s">
        <v>455</v>
      </c>
      <c r="B146" s="231" t="s">
        <v>256</v>
      </c>
      <c r="C146" s="231"/>
      <c r="D146" s="231"/>
      <c r="E146" s="231"/>
      <c r="F146" s="157">
        <v>0</v>
      </c>
      <c r="G146" s="157">
        <v>1.31</v>
      </c>
      <c r="H146" s="169"/>
    </row>
    <row r="147" spans="1:9" s="41" customFormat="1" ht="78" customHeight="1" x14ac:dyDescent="0.25">
      <c r="A147" s="56" t="s">
        <v>89</v>
      </c>
      <c r="B147" s="239" t="s">
        <v>179</v>
      </c>
      <c r="C147" s="239"/>
      <c r="D147" s="239"/>
      <c r="E147" s="239"/>
      <c r="F147" s="164">
        <f>F148+F149+F150</f>
        <v>0</v>
      </c>
      <c r="G147" s="164">
        <f>G148+G149+G150</f>
        <v>-0.11</v>
      </c>
      <c r="H147" s="169"/>
    </row>
    <row r="148" spans="1:9" s="41" customFormat="1" ht="27" customHeight="1" x14ac:dyDescent="0.25">
      <c r="A148" s="57" t="s">
        <v>480</v>
      </c>
      <c r="B148" s="231" t="s">
        <v>478</v>
      </c>
      <c r="C148" s="231"/>
      <c r="D148" s="231"/>
      <c r="E148" s="231"/>
      <c r="F148" s="164"/>
      <c r="G148" s="163">
        <v>-0.11</v>
      </c>
      <c r="H148" s="169"/>
    </row>
    <row r="149" spans="1:9" s="41" customFormat="1" ht="27" customHeight="1" x14ac:dyDescent="0.25">
      <c r="A149" s="57" t="s">
        <v>481</v>
      </c>
      <c r="B149" s="231" t="s">
        <v>479</v>
      </c>
      <c r="C149" s="231"/>
      <c r="D149" s="231"/>
      <c r="E149" s="231"/>
      <c r="F149" s="164"/>
      <c r="G149" s="163"/>
      <c r="H149" s="169"/>
    </row>
    <row r="150" spans="1:9" s="41" customFormat="1" ht="28.5" customHeight="1" x14ac:dyDescent="0.25">
      <c r="A150" s="57" t="s">
        <v>482</v>
      </c>
      <c r="B150" s="231" t="s">
        <v>550</v>
      </c>
      <c r="C150" s="231"/>
      <c r="D150" s="231"/>
      <c r="E150" s="231"/>
      <c r="F150" s="163">
        <v>0</v>
      </c>
      <c r="G150" s="163">
        <v>0</v>
      </c>
      <c r="H150" s="169"/>
    </row>
    <row r="151" spans="1:9" s="41" customFormat="1" ht="77.25" customHeight="1" x14ac:dyDescent="0.25">
      <c r="A151" s="56" t="s">
        <v>181</v>
      </c>
      <c r="B151" s="242" t="s">
        <v>180</v>
      </c>
      <c r="C151" s="242"/>
      <c r="D151" s="242"/>
      <c r="E151" s="242"/>
      <c r="F151" s="164">
        <f>SUM(F152:F158)</f>
        <v>0</v>
      </c>
      <c r="G151" s="164">
        <v>9.02</v>
      </c>
      <c r="H151" s="169"/>
    </row>
    <row r="152" spans="1:9" s="41" customFormat="1" ht="77.5" customHeight="1" x14ac:dyDescent="0.25">
      <c r="A152" s="57" t="s">
        <v>456</v>
      </c>
      <c r="B152" s="231" t="s">
        <v>182</v>
      </c>
      <c r="C152" s="231"/>
      <c r="D152" s="231"/>
      <c r="E152" s="231"/>
      <c r="F152" s="164"/>
      <c r="G152" s="163">
        <v>0.93</v>
      </c>
      <c r="H152" s="169"/>
    </row>
    <row r="153" spans="1:9" s="41" customFormat="1" ht="39" customHeight="1" x14ac:dyDescent="0.25">
      <c r="A153" s="57" t="s">
        <v>305</v>
      </c>
      <c r="B153" s="231" t="s">
        <v>457</v>
      </c>
      <c r="C153" s="231"/>
      <c r="D153" s="231"/>
      <c r="E153" s="231"/>
      <c r="F153" s="157">
        <v>0</v>
      </c>
      <c r="G153" s="157"/>
      <c r="H153" s="169"/>
    </row>
    <row r="154" spans="1:9" s="41" customFormat="1" ht="39" customHeight="1" x14ac:dyDescent="0.25">
      <c r="A154" s="57" t="s">
        <v>712</v>
      </c>
      <c r="B154" s="231" t="s">
        <v>457</v>
      </c>
      <c r="C154" s="231"/>
      <c r="D154" s="231"/>
      <c r="E154" s="231"/>
      <c r="F154" s="213"/>
      <c r="G154" s="219">
        <v>4.0000000000000001E-3</v>
      </c>
      <c r="H154" s="222"/>
    </row>
    <row r="155" spans="1:9" s="41" customFormat="1" ht="53.25" customHeight="1" x14ac:dyDescent="0.25">
      <c r="A155" s="57" t="s">
        <v>459</v>
      </c>
      <c r="B155" s="231" t="s">
        <v>458</v>
      </c>
      <c r="C155" s="231"/>
      <c r="D155" s="231"/>
      <c r="E155" s="231"/>
      <c r="F155" s="157">
        <v>0</v>
      </c>
      <c r="G155" s="157">
        <v>2.36</v>
      </c>
      <c r="H155" s="169"/>
    </row>
    <row r="156" spans="1:9" s="41" customFormat="1" ht="53.25" customHeight="1" x14ac:dyDescent="0.25">
      <c r="A156" s="57" t="s">
        <v>714</v>
      </c>
      <c r="B156" s="231" t="s">
        <v>713</v>
      </c>
      <c r="C156" s="231"/>
      <c r="D156" s="231"/>
      <c r="E156" s="231"/>
      <c r="F156" s="213"/>
      <c r="G156" s="157">
        <v>5.72</v>
      </c>
      <c r="H156" s="222"/>
    </row>
    <row r="157" spans="1:9" s="41" customFormat="1" ht="41.5" customHeight="1" x14ac:dyDescent="0.25">
      <c r="A157" s="57" t="s">
        <v>306</v>
      </c>
      <c r="B157" s="231" t="s">
        <v>725</v>
      </c>
      <c r="C157" s="231"/>
      <c r="D157" s="231"/>
      <c r="E157" s="231"/>
      <c r="F157" s="157">
        <v>0</v>
      </c>
      <c r="G157" s="157"/>
      <c r="H157" s="169"/>
    </row>
    <row r="158" spans="1:9" s="41" customFormat="1" ht="39" customHeight="1" x14ac:dyDescent="0.25">
      <c r="A158" s="57" t="s">
        <v>307</v>
      </c>
      <c r="B158" s="231" t="s">
        <v>316</v>
      </c>
      <c r="C158" s="238"/>
      <c r="D158" s="238"/>
      <c r="E158" s="238"/>
      <c r="F158" s="157">
        <v>0</v>
      </c>
      <c r="G158" s="157">
        <v>0</v>
      </c>
      <c r="H158" s="169"/>
    </row>
    <row r="159" spans="1:9" s="41" customFormat="1" ht="39.75" customHeight="1" x14ac:dyDescent="0.25">
      <c r="A159" s="56" t="s">
        <v>185</v>
      </c>
      <c r="B159" s="239" t="s">
        <v>183</v>
      </c>
      <c r="C159" s="239"/>
      <c r="D159" s="239"/>
      <c r="E159" s="239"/>
      <c r="F159" s="164">
        <f>F160+F161+F162+F163</f>
        <v>0</v>
      </c>
      <c r="G159" s="164">
        <v>-29.88</v>
      </c>
      <c r="H159" s="169"/>
    </row>
    <row r="160" spans="1:9" s="41" customFormat="1" ht="67.5" customHeight="1" x14ac:dyDescent="0.25">
      <c r="A160" s="57" t="s">
        <v>308</v>
      </c>
      <c r="B160" s="231" t="s">
        <v>184</v>
      </c>
      <c r="C160" s="231"/>
      <c r="D160" s="231"/>
      <c r="E160" s="231"/>
      <c r="F160" s="157">
        <v>0</v>
      </c>
      <c r="G160" s="157">
        <v>-0.43</v>
      </c>
      <c r="H160" s="169"/>
      <c r="I160" s="210"/>
    </row>
    <row r="161" spans="1:8" s="41" customFormat="1" ht="79" customHeight="1" x14ac:dyDescent="0.25">
      <c r="A161" s="147" t="s">
        <v>413</v>
      </c>
      <c r="B161" s="231" t="s">
        <v>726</v>
      </c>
      <c r="C161" s="231"/>
      <c r="D161" s="231"/>
      <c r="E161" s="231"/>
      <c r="F161" s="157">
        <v>0</v>
      </c>
      <c r="G161" s="157">
        <v>-29.46</v>
      </c>
      <c r="H161" s="169"/>
    </row>
    <row r="162" spans="1:8" s="41" customFormat="1" ht="42" customHeight="1" x14ac:dyDescent="0.25">
      <c r="A162" s="57" t="s">
        <v>309</v>
      </c>
      <c r="B162" s="231" t="s">
        <v>317</v>
      </c>
      <c r="C162" s="238"/>
      <c r="D162" s="238"/>
      <c r="E162" s="238"/>
      <c r="F162" s="157">
        <v>0</v>
      </c>
      <c r="G162" s="157">
        <v>0</v>
      </c>
      <c r="H162" s="169"/>
    </row>
    <row r="163" spans="1:8" s="41" customFormat="1" ht="55" customHeight="1" x14ac:dyDescent="0.25">
      <c r="A163" s="58" t="s">
        <v>310</v>
      </c>
      <c r="B163" s="241" t="s">
        <v>311</v>
      </c>
      <c r="C163" s="241"/>
      <c r="D163" s="241"/>
      <c r="E163" s="241"/>
      <c r="F163" s="161">
        <v>0</v>
      </c>
      <c r="G163" s="161">
        <v>0</v>
      </c>
      <c r="H163" s="172"/>
    </row>
  </sheetData>
  <autoFilter ref="A10:H163" xr:uid="{00000000-0009-0000-0000-000000000000}">
    <filterColumn colId="1" showButton="0"/>
    <filterColumn colId="2" showButton="0"/>
    <filterColumn colId="3" showButton="0"/>
  </autoFilter>
  <mergeCells count="163">
    <mergeCell ref="B81:E81"/>
    <mergeCell ref="B88:E88"/>
    <mergeCell ref="B94:E94"/>
    <mergeCell ref="B97:E97"/>
    <mergeCell ref="B96:E96"/>
    <mergeCell ref="B47:E47"/>
    <mergeCell ref="B133:E133"/>
    <mergeCell ref="B154:E154"/>
    <mergeCell ref="B156:E156"/>
    <mergeCell ref="B132:E132"/>
    <mergeCell ref="B129:E129"/>
    <mergeCell ref="B149:E149"/>
    <mergeCell ref="B148:E148"/>
    <mergeCell ref="B127:E127"/>
    <mergeCell ref="B112:E112"/>
    <mergeCell ref="B115:E115"/>
    <mergeCell ref="B116:E116"/>
    <mergeCell ref="B114:E114"/>
    <mergeCell ref="B131:E131"/>
    <mergeCell ref="B119:E119"/>
    <mergeCell ref="B111:E111"/>
    <mergeCell ref="B73:E73"/>
    <mergeCell ref="B84:E84"/>
    <mergeCell ref="B85:E85"/>
    <mergeCell ref="B82:E82"/>
    <mergeCell ref="B83:E83"/>
    <mergeCell ref="B100:E100"/>
    <mergeCell ref="B101:E101"/>
    <mergeCell ref="B102:E102"/>
    <mergeCell ref="B39:E39"/>
    <mergeCell ref="B90:E90"/>
    <mergeCell ref="B71:E71"/>
    <mergeCell ref="B130:E130"/>
    <mergeCell ref="B77:E77"/>
    <mergeCell ref="B92:E92"/>
    <mergeCell ref="B86:E86"/>
    <mergeCell ref="B93:E93"/>
    <mergeCell ref="B67:E67"/>
    <mergeCell ref="B65:E65"/>
    <mergeCell ref="B69:E69"/>
    <mergeCell ref="B80:E80"/>
    <mergeCell ref="B95:E95"/>
    <mergeCell ref="C52:E52"/>
    <mergeCell ref="B99:E99"/>
    <mergeCell ref="B110:E110"/>
    <mergeCell ref="B107:E107"/>
    <mergeCell ref="B109:E109"/>
    <mergeCell ref="B108:E108"/>
    <mergeCell ref="B98:E98"/>
    <mergeCell ref="B103:E103"/>
    <mergeCell ref="B91:E91"/>
    <mergeCell ref="B68:E68"/>
    <mergeCell ref="B78:E78"/>
    <mergeCell ref="B79:E79"/>
    <mergeCell ref="B64:E64"/>
    <mergeCell ref="G8:H8"/>
    <mergeCell ref="B32:E32"/>
    <mergeCell ref="B34:E34"/>
    <mergeCell ref="C45:E45"/>
    <mergeCell ref="C24:E24"/>
    <mergeCell ref="B26:E26"/>
    <mergeCell ref="C27:E27"/>
    <mergeCell ref="C28:E28"/>
    <mergeCell ref="B29:E29"/>
    <mergeCell ref="B30:E30"/>
    <mergeCell ref="B31:E31"/>
    <mergeCell ref="B10:E10"/>
    <mergeCell ref="B11:E11"/>
    <mergeCell ref="B12:E12"/>
    <mergeCell ref="B13:E13"/>
    <mergeCell ref="B14:E14"/>
    <mergeCell ref="B15:E15"/>
    <mergeCell ref="B76:E76"/>
    <mergeCell ref="F8:F9"/>
    <mergeCell ref="A8:A9"/>
    <mergeCell ref="B8:E9"/>
    <mergeCell ref="B35:E35"/>
    <mergeCell ref="B36:E36"/>
    <mergeCell ref="C51:E51"/>
    <mergeCell ref="B33:E33"/>
    <mergeCell ref="B48:E48"/>
    <mergeCell ref="B37:E37"/>
    <mergeCell ref="B41:E41"/>
    <mergeCell ref="C42:E42"/>
    <mergeCell ref="C44:E44"/>
    <mergeCell ref="B38:E38"/>
    <mergeCell ref="B49:E49"/>
    <mergeCell ref="B40:E40"/>
    <mergeCell ref="B50:E50"/>
    <mergeCell ref="B22:E22"/>
    <mergeCell ref="B23:E23"/>
    <mergeCell ref="C25:E25"/>
    <mergeCell ref="B16:E16"/>
    <mergeCell ref="B17:E17"/>
    <mergeCell ref="B72:E72"/>
    <mergeCell ref="B163:E163"/>
    <mergeCell ref="B147:E147"/>
    <mergeCell ref="B150:E150"/>
    <mergeCell ref="B151:E151"/>
    <mergeCell ref="B123:E123"/>
    <mergeCell ref="B124:E124"/>
    <mergeCell ref="B125:E125"/>
    <mergeCell ref="B126:E126"/>
    <mergeCell ref="B152:E152"/>
    <mergeCell ref="B159:E159"/>
    <mergeCell ref="B136:E136"/>
    <mergeCell ref="B146:E146"/>
    <mergeCell ref="B140:E140"/>
    <mergeCell ref="B142:E142"/>
    <mergeCell ref="B153:E153"/>
    <mergeCell ref="B155:E155"/>
    <mergeCell ref="B143:E143"/>
    <mergeCell ref="B160:E160"/>
    <mergeCell ref="B162:E162"/>
    <mergeCell ref="B138:E138"/>
    <mergeCell ref="B128:E128"/>
    <mergeCell ref="B134:E134"/>
    <mergeCell ref="B141:E141"/>
    <mergeCell ref="B161:E161"/>
    <mergeCell ref="B157:E157"/>
    <mergeCell ref="A2:H2"/>
    <mergeCell ref="A3:H3"/>
    <mergeCell ref="A4:H4"/>
    <mergeCell ref="A6:H6"/>
    <mergeCell ref="G7:H7"/>
    <mergeCell ref="B158:E158"/>
    <mergeCell ref="B144:E144"/>
    <mergeCell ref="B145:E145"/>
    <mergeCell ref="B139:E139"/>
    <mergeCell ref="B104:E104"/>
    <mergeCell ref="B105:E105"/>
    <mergeCell ref="B87:E87"/>
    <mergeCell ref="B106:E106"/>
    <mergeCell ref="B135:E135"/>
    <mergeCell ref="B137:E137"/>
    <mergeCell ref="B121:E121"/>
    <mergeCell ref="B122:E122"/>
    <mergeCell ref="B89:E89"/>
    <mergeCell ref="B113:E113"/>
    <mergeCell ref="B118:E118"/>
    <mergeCell ref="B117:E117"/>
    <mergeCell ref="B120:E120"/>
    <mergeCell ref="B18:E18"/>
    <mergeCell ref="B66:E66"/>
    <mergeCell ref="B70:E70"/>
    <mergeCell ref="B74:E74"/>
    <mergeCell ref="B75:E75"/>
    <mergeCell ref="B55:E55"/>
    <mergeCell ref="B56:E56"/>
    <mergeCell ref="B57:E57"/>
    <mergeCell ref="B58:E58"/>
    <mergeCell ref="B59:E59"/>
    <mergeCell ref="B63:E63"/>
    <mergeCell ref="B21:E21"/>
    <mergeCell ref="C46:E46"/>
    <mergeCell ref="B19:E19"/>
    <mergeCell ref="B20:E20"/>
    <mergeCell ref="C43:E43"/>
    <mergeCell ref="B62:E62"/>
    <mergeCell ref="B54:E54"/>
    <mergeCell ref="B60:E60"/>
    <mergeCell ref="B61:E61"/>
    <mergeCell ref="B53:E53"/>
  </mergeCells>
  <printOptions horizontalCentered="1"/>
  <pageMargins left="0.39370078740157483" right="0" top="0.59055118110236227" bottom="0.59055118110236227" header="0.15748031496062992" footer="0.39370078740157483"/>
  <pageSetup paperSize="9" scale="77" fitToHeight="0" orientation="portrait" useFirstPageNumber="1" r:id="rId1"/>
  <headerFooter differentFirst="1"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tabSelected="1" topLeftCell="A72" zoomScaleNormal="100" zoomScaleSheetLayoutView="100" workbookViewId="0">
      <selection activeCell="A77" sqref="A77:D81"/>
    </sheetView>
  </sheetViews>
  <sheetFormatPr defaultRowHeight="13" x14ac:dyDescent="0.3"/>
  <cols>
    <col min="1" max="1" width="18.54296875" customWidth="1"/>
    <col min="2" max="2" width="2.81640625" customWidth="1"/>
    <col min="3" max="3" width="2.453125" customWidth="1"/>
    <col min="4" max="4" width="50.81640625" customWidth="1"/>
    <col min="5" max="5" width="15.26953125" customWidth="1"/>
    <col min="6" max="6" width="13.453125" style="145" customWidth="1"/>
    <col min="7" max="7" width="13.1796875" style="146" customWidth="1"/>
    <col min="8" max="8" width="13.81640625" style="145" customWidth="1"/>
    <col min="9" max="9" width="14.26953125" style="145" customWidth="1"/>
  </cols>
  <sheetData>
    <row r="1" spans="1:9" ht="18.75" customHeight="1" x14ac:dyDescent="0.25">
      <c r="A1" s="261" t="s">
        <v>190</v>
      </c>
      <c r="B1" s="261"/>
      <c r="C1" s="261"/>
      <c r="D1" s="261"/>
      <c r="E1" s="261"/>
      <c r="F1" s="261"/>
      <c r="G1" s="261"/>
      <c r="H1" s="261"/>
      <c r="I1" s="261"/>
    </row>
    <row r="2" spans="1:9" ht="15" customHeight="1" x14ac:dyDescent="0.25">
      <c r="A2" s="35"/>
      <c r="B2" s="35"/>
      <c r="C2" s="35"/>
      <c r="D2" s="36"/>
      <c r="E2" s="37"/>
      <c r="F2" s="142"/>
      <c r="G2" s="143"/>
      <c r="H2" s="144"/>
      <c r="I2" s="167" t="s">
        <v>548</v>
      </c>
    </row>
    <row r="3" spans="1:9" s="40" customFormat="1" ht="14.25" customHeight="1" x14ac:dyDescent="0.25">
      <c r="A3" s="262" t="s">
        <v>56</v>
      </c>
      <c r="B3" s="269" t="s">
        <v>7</v>
      </c>
      <c r="C3" s="270"/>
      <c r="D3" s="271"/>
      <c r="E3" s="263" t="s">
        <v>8</v>
      </c>
      <c r="F3" s="263"/>
      <c r="G3" s="264" t="s">
        <v>261</v>
      </c>
      <c r="H3" s="264"/>
      <c r="I3" s="264"/>
    </row>
    <row r="4" spans="1:9" s="40" customFormat="1" ht="32.25" customHeight="1" x14ac:dyDescent="0.25">
      <c r="A4" s="262"/>
      <c r="B4" s="272"/>
      <c r="C4" s="273"/>
      <c r="D4" s="274"/>
      <c r="E4" s="265" t="s">
        <v>679</v>
      </c>
      <c r="F4" s="264" t="s">
        <v>680</v>
      </c>
      <c r="G4" s="264" t="s">
        <v>5</v>
      </c>
      <c r="H4" s="264" t="s">
        <v>91</v>
      </c>
      <c r="I4" s="264"/>
    </row>
    <row r="5" spans="1:9" s="40" customFormat="1" ht="87.75" customHeight="1" x14ac:dyDescent="0.25">
      <c r="A5" s="262"/>
      <c r="B5" s="272"/>
      <c r="C5" s="273"/>
      <c r="D5" s="274"/>
      <c r="E5" s="266"/>
      <c r="F5" s="267"/>
      <c r="G5" s="268"/>
      <c r="H5" s="174" t="s">
        <v>681</v>
      </c>
      <c r="I5" s="174" t="s">
        <v>682</v>
      </c>
    </row>
    <row r="6" spans="1:9" ht="12.75" customHeight="1" x14ac:dyDescent="0.3">
      <c r="A6" s="228">
        <v>1</v>
      </c>
      <c r="B6" s="263">
        <v>2</v>
      </c>
      <c r="C6" s="263"/>
      <c r="D6" s="263"/>
      <c r="E6" s="75">
        <v>3</v>
      </c>
      <c r="F6" s="151">
        <v>4</v>
      </c>
      <c r="G6" s="173">
        <v>5</v>
      </c>
      <c r="H6" s="173">
        <v>6</v>
      </c>
      <c r="I6" s="173">
        <v>7</v>
      </c>
    </row>
    <row r="7" spans="1:9" ht="20.25" customHeight="1" x14ac:dyDescent="0.25">
      <c r="A7" s="66"/>
      <c r="B7" s="259" t="s">
        <v>14</v>
      </c>
      <c r="C7" s="259"/>
      <c r="D7" s="259"/>
      <c r="E7" s="156">
        <v>9596683.2300000004</v>
      </c>
      <c r="F7" s="156">
        <v>9604839.5299999993</v>
      </c>
      <c r="G7" s="156">
        <f t="shared" ref="G7" si="0">G9+G19+G20</f>
        <v>2092200.26</v>
      </c>
      <c r="H7" s="156">
        <f>G7*100/E7</f>
        <v>21.8</v>
      </c>
      <c r="I7" s="224">
        <f>G7*100/F7</f>
        <v>21.78</v>
      </c>
    </row>
    <row r="8" spans="1:9" ht="15" customHeight="1" x14ac:dyDescent="0.25">
      <c r="A8" s="67"/>
      <c r="B8" s="275" t="s">
        <v>1</v>
      </c>
      <c r="C8" s="275"/>
      <c r="D8" s="275"/>
      <c r="E8" s="155"/>
      <c r="F8" s="157"/>
      <c r="G8" s="157"/>
      <c r="H8" s="156"/>
      <c r="I8" s="224"/>
    </row>
    <row r="9" spans="1:9" ht="14.25" customHeight="1" x14ac:dyDescent="0.25">
      <c r="A9" s="68" t="s">
        <v>631</v>
      </c>
      <c r="B9" s="276" t="s">
        <v>70</v>
      </c>
      <c r="C9" s="276"/>
      <c r="D9" s="276"/>
      <c r="E9" s="156">
        <v>124191.89</v>
      </c>
      <c r="F9" s="156">
        <f t="shared" ref="F9:G9" si="1">F11+F12</f>
        <v>126110.92</v>
      </c>
      <c r="G9" s="156">
        <f t="shared" si="1"/>
        <v>18176.349999999999</v>
      </c>
      <c r="H9" s="156">
        <f t="shared" ref="H9:H75" si="2">G9*100/E9</f>
        <v>14.64</v>
      </c>
      <c r="I9" s="224">
        <f t="shared" ref="I9:I74" si="3">G9*100/F9</f>
        <v>14.41</v>
      </c>
    </row>
    <row r="10" spans="1:9" ht="14.25" customHeight="1" x14ac:dyDescent="0.25">
      <c r="A10" s="68"/>
      <c r="B10" s="229"/>
      <c r="C10" s="257" t="s">
        <v>1</v>
      </c>
      <c r="D10" s="257"/>
      <c r="E10" s="155"/>
      <c r="F10" s="157"/>
      <c r="G10" s="157"/>
      <c r="H10" s="156"/>
      <c r="I10" s="224"/>
    </row>
    <row r="11" spans="1:9" ht="17.25" customHeight="1" x14ac:dyDescent="0.25">
      <c r="A11" s="67" t="s">
        <v>632</v>
      </c>
      <c r="B11" s="62"/>
      <c r="C11" s="239" t="s">
        <v>188</v>
      </c>
      <c r="D11" s="239"/>
      <c r="E11" s="158">
        <v>10.19</v>
      </c>
      <c r="F11" s="158">
        <v>10.19</v>
      </c>
      <c r="G11" s="157">
        <v>9.94</v>
      </c>
      <c r="H11" s="157">
        <f t="shared" ref="H11" si="4">G11*100/E11</f>
        <v>97.55</v>
      </c>
      <c r="I11" s="223">
        <f t="shared" ref="I11" si="5">G11*100/F11</f>
        <v>97.55</v>
      </c>
    </row>
    <row r="12" spans="1:9" ht="17.25" customHeight="1" x14ac:dyDescent="0.25">
      <c r="A12" s="67" t="s">
        <v>633</v>
      </c>
      <c r="B12" s="62"/>
      <c r="C12" s="239" t="s">
        <v>189</v>
      </c>
      <c r="D12" s="239"/>
      <c r="E12" s="156">
        <v>124181.69</v>
      </c>
      <c r="F12" s="156">
        <f t="shared" ref="F12" si="6">F14+F15+F16+F17+F18</f>
        <v>126100.73</v>
      </c>
      <c r="G12" s="156">
        <v>18166.41</v>
      </c>
      <c r="H12" s="156">
        <f t="shared" si="2"/>
        <v>14.63</v>
      </c>
      <c r="I12" s="224">
        <f t="shared" si="3"/>
        <v>14.41</v>
      </c>
    </row>
    <row r="13" spans="1:9" ht="12.75" customHeight="1" x14ac:dyDescent="0.25">
      <c r="A13" s="67"/>
      <c r="B13" s="62"/>
      <c r="C13" s="227"/>
      <c r="D13" s="54" t="s">
        <v>1</v>
      </c>
      <c r="E13" s="159"/>
      <c r="F13" s="215"/>
      <c r="G13" s="215"/>
      <c r="H13" s="211"/>
      <c r="I13" s="212"/>
    </row>
    <row r="14" spans="1:9" ht="60.75" customHeight="1" x14ac:dyDescent="0.25">
      <c r="A14" s="67" t="s">
        <v>683</v>
      </c>
      <c r="B14" s="62"/>
      <c r="C14" s="227"/>
      <c r="D14" s="53" t="s">
        <v>468</v>
      </c>
      <c r="E14" s="158">
        <v>92582</v>
      </c>
      <c r="F14" s="158">
        <v>92582</v>
      </c>
      <c r="G14" s="157">
        <v>13762.47</v>
      </c>
      <c r="H14" s="157">
        <f t="shared" si="2"/>
        <v>14.87</v>
      </c>
      <c r="I14" s="223">
        <f t="shared" si="3"/>
        <v>14.87</v>
      </c>
    </row>
    <row r="15" spans="1:9" ht="39" customHeight="1" x14ac:dyDescent="0.25">
      <c r="A15" s="67" t="s">
        <v>684</v>
      </c>
      <c r="B15" s="62"/>
      <c r="C15" s="227"/>
      <c r="D15" s="53" t="s">
        <v>469</v>
      </c>
      <c r="E15" s="158">
        <v>29230.91</v>
      </c>
      <c r="F15" s="158">
        <v>31121.54</v>
      </c>
      <c r="G15" s="157">
        <v>4064.88</v>
      </c>
      <c r="H15" s="157">
        <f t="shared" si="2"/>
        <v>13.91</v>
      </c>
      <c r="I15" s="223">
        <f t="shared" si="3"/>
        <v>13.06</v>
      </c>
    </row>
    <row r="16" spans="1:9" ht="36.75" customHeight="1" x14ac:dyDescent="0.25">
      <c r="A16" s="67" t="s">
        <v>683</v>
      </c>
      <c r="B16" s="62"/>
      <c r="C16" s="227"/>
      <c r="D16" s="53" t="s">
        <v>470</v>
      </c>
      <c r="E16" s="158">
        <v>92.12</v>
      </c>
      <c r="F16" s="158">
        <v>92.12</v>
      </c>
      <c r="G16" s="157">
        <v>51.21</v>
      </c>
      <c r="H16" s="157">
        <f t="shared" si="2"/>
        <v>55.59</v>
      </c>
      <c r="I16" s="223">
        <f t="shared" si="3"/>
        <v>55.59</v>
      </c>
    </row>
    <row r="17" spans="1:9" ht="28.5" customHeight="1" x14ac:dyDescent="0.25">
      <c r="A17" s="67" t="s">
        <v>684</v>
      </c>
      <c r="B17" s="62"/>
      <c r="C17" s="227"/>
      <c r="D17" s="53" t="s">
        <v>471</v>
      </c>
      <c r="E17" s="158">
        <v>978.81</v>
      </c>
      <c r="F17" s="158">
        <v>978.81</v>
      </c>
      <c r="G17" s="157">
        <v>217.47</v>
      </c>
      <c r="H17" s="157">
        <f t="shared" si="2"/>
        <v>22.22</v>
      </c>
      <c r="I17" s="223">
        <f t="shared" si="3"/>
        <v>22.22</v>
      </c>
    </row>
    <row r="18" spans="1:9" ht="50.25" customHeight="1" x14ac:dyDescent="0.25">
      <c r="A18" s="67" t="s">
        <v>685</v>
      </c>
      <c r="B18" s="62"/>
      <c r="C18" s="227"/>
      <c r="D18" s="53" t="s">
        <v>472</v>
      </c>
      <c r="E18" s="158">
        <v>1297.8599999999999</v>
      </c>
      <c r="F18" s="158">
        <v>1326.26</v>
      </c>
      <c r="G18" s="157">
        <v>70.37</v>
      </c>
      <c r="H18" s="157">
        <f t="shared" si="2"/>
        <v>5.42</v>
      </c>
      <c r="I18" s="223">
        <f t="shared" si="3"/>
        <v>5.31</v>
      </c>
    </row>
    <row r="19" spans="1:9" s="47" customFormat="1" ht="18" customHeight="1" x14ac:dyDescent="0.3">
      <c r="A19" s="69" t="s">
        <v>634</v>
      </c>
      <c r="B19" s="260" t="s">
        <v>69</v>
      </c>
      <c r="C19" s="260"/>
      <c r="D19" s="260"/>
      <c r="E19" s="155">
        <v>115.18</v>
      </c>
      <c r="F19" s="156">
        <v>115.18</v>
      </c>
      <c r="G19" s="156">
        <v>5.74</v>
      </c>
      <c r="H19" s="156">
        <f t="shared" si="2"/>
        <v>4.9800000000000004</v>
      </c>
      <c r="I19" s="224">
        <f t="shared" si="3"/>
        <v>4.9800000000000004</v>
      </c>
    </row>
    <row r="20" spans="1:9" s="47" customFormat="1" ht="21.75" customHeight="1" x14ac:dyDescent="0.3">
      <c r="A20" s="69" t="s">
        <v>635</v>
      </c>
      <c r="B20" s="260" t="s">
        <v>71</v>
      </c>
      <c r="C20" s="260"/>
      <c r="D20" s="260"/>
      <c r="E20" s="155">
        <f>E21+E49+E75+E82+E83</f>
        <v>9472376.1699999999</v>
      </c>
      <c r="F20" s="155">
        <f>F21+F49+F75+F82+F83</f>
        <v>9478613.4399999995</v>
      </c>
      <c r="G20" s="155">
        <v>2074018.17</v>
      </c>
      <c r="H20" s="156">
        <f t="shared" si="2"/>
        <v>21.9</v>
      </c>
      <c r="I20" s="224">
        <f t="shared" si="3"/>
        <v>21.88</v>
      </c>
    </row>
    <row r="21" spans="1:9" ht="20.25" customHeight="1" x14ac:dyDescent="0.25">
      <c r="A21" s="70" t="s">
        <v>636</v>
      </c>
      <c r="B21" s="239" t="s">
        <v>192</v>
      </c>
      <c r="C21" s="239"/>
      <c r="D21" s="239"/>
      <c r="E21" s="155">
        <v>8456518.7400000002</v>
      </c>
      <c r="F21" s="155">
        <v>8456518.7400000002</v>
      </c>
      <c r="G21" s="155">
        <f t="shared" ref="G21" si="7">SUM(G23:G48)</f>
        <v>1854137.42</v>
      </c>
      <c r="H21" s="156">
        <f t="shared" si="2"/>
        <v>21.93</v>
      </c>
      <c r="I21" s="224">
        <f t="shared" si="3"/>
        <v>21.93</v>
      </c>
    </row>
    <row r="22" spans="1:9" ht="12.75" customHeight="1" x14ac:dyDescent="0.25">
      <c r="A22" s="70"/>
      <c r="B22" s="65"/>
      <c r="C22" s="257" t="s">
        <v>1</v>
      </c>
      <c r="D22" s="257"/>
      <c r="E22" s="155"/>
      <c r="F22" s="213"/>
      <c r="G22" s="213"/>
      <c r="H22" s="211"/>
      <c r="I22" s="212"/>
    </row>
    <row r="23" spans="1:9" ht="38.25" customHeight="1" x14ac:dyDescent="0.25">
      <c r="A23" s="70" t="s">
        <v>637</v>
      </c>
      <c r="B23" s="65"/>
      <c r="C23" s="254" t="s">
        <v>193</v>
      </c>
      <c r="D23" s="254"/>
      <c r="E23" s="158">
        <v>2309.09</v>
      </c>
      <c r="F23" s="158">
        <v>2309.09</v>
      </c>
      <c r="G23" s="157">
        <v>481.04</v>
      </c>
      <c r="H23" s="157">
        <f t="shared" si="2"/>
        <v>20.83</v>
      </c>
      <c r="I23" s="223">
        <f t="shared" si="3"/>
        <v>20.83</v>
      </c>
    </row>
    <row r="24" spans="1:9" ht="60" customHeight="1" x14ac:dyDescent="0.25">
      <c r="A24" s="70" t="s">
        <v>638</v>
      </c>
      <c r="B24" s="65"/>
      <c r="C24" s="254" t="s">
        <v>194</v>
      </c>
      <c r="D24" s="254"/>
      <c r="E24" s="158">
        <v>504.36</v>
      </c>
      <c r="F24" s="158">
        <v>504.36</v>
      </c>
      <c r="G24" s="157">
        <v>110.53</v>
      </c>
      <c r="H24" s="157">
        <f t="shared" si="2"/>
        <v>21.91</v>
      </c>
      <c r="I24" s="223">
        <f t="shared" si="3"/>
        <v>21.91</v>
      </c>
    </row>
    <row r="25" spans="1:9" ht="18" customHeight="1" x14ac:dyDescent="0.25">
      <c r="A25" s="70" t="s">
        <v>639</v>
      </c>
      <c r="B25" s="65"/>
      <c r="C25" s="254" t="s">
        <v>195</v>
      </c>
      <c r="D25" s="254"/>
      <c r="E25" s="158">
        <v>87426.12</v>
      </c>
      <c r="F25" s="158">
        <v>87426.12</v>
      </c>
      <c r="G25" s="157">
        <v>18530.91</v>
      </c>
      <c r="H25" s="157">
        <f t="shared" si="2"/>
        <v>21.2</v>
      </c>
      <c r="I25" s="223">
        <f t="shared" si="3"/>
        <v>21.2</v>
      </c>
    </row>
    <row r="26" spans="1:9" ht="27.75" customHeight="1" x14ac:dyDescent="0.25">
      <c r="A26" s="70" t="s">
        <v>640</v>
      </c>
      <c r="B26" s="65"/>
      <c r="C26" s="254" t="s">
        <v>196</v>
      </c>
      <c r="D26" s="254"/>
      <c r="E26" s="158">
        <v>3186.01</v>
      </c>
      <c r="F26" s="158">
        <v>3186.01</v>
      </c>
      <c r="G26" s="157">
        <v>613.4</v>
      </c>
      <c r="H26" s="157">
        <f t="shared" si="2"/>
        <v>19.25</v>
      </c>
      <c r="I26" s="223">
        <f t="shared" si="3"/>
        <v>19.25</v>
      </c>
    </row>
    <row r="27" spans="1:9" s="47" customFormat="1" ht="29.25" customHeight="1" x14ac:dyDescent="0.3">
      <c r="A27" s="70" t="s">
        <v>641</v>
      </c>
      <c r="B27" s="64"/>
      <c r="C27" s="254" t="s">
        <v>197</v>
      </c>
      <c r="D27" s="254"/>
      <c r="E27" s="158">
        <v>7916.42</v>
      </c>
      <c r="F27" s="158">
        <v>7916.42</v>
      </c>
      <c r="G27" s="157">
        <v>1570.69</v>
      </c>
      <c r="H27" s="157">
        <f t="shared" si="2"/>
        <v>19.84</v>
      </c>
      <c r="I27" s="223">
        <f t="shared" si="3"/>
        <v>19.84</v>
      </c>
    </row>
    <row r="28" spans="1:9" ht="17.25" customHeight="1" x14ac:dyDescent="0.25">
      <c r="A28" s="70" t="s">
        <v>642</v>
      </c>
      <c r="B28" s="65"/>
      <c r="C28" s="254" t="s">
        <v>198</v>
      </c>
      <c r="D28" s="254"/>
      <c r="E28" s="158">
        <v>7801043.0800000001</v>
      </c>
      <c r="F28" s="158">
        <v>7801043.0800000001</v>
      </c>
      <c r="G28" s="157">
        <v>1711033.81</v>
      </c>
      <c r="H28" s="157">
        <f t="shared" si="2"/>
        <v>21.93</v>
      </c>
      <c r="I28" s="223">
        <f t="shared" si="3"/>
        <v>21.93</v>
      </c>
    </row>
    <row r="29" spans="1:9" ht="18.75" customHeight="1" x14ac:dyDescent="0.25">
      <c r="A29" s="70" t="s">
        <v>643</v>
      </c>
      <c r="B29" s="65"/>
      <c r="C29" s="254" t="s">
        <v>199</v>
      </c>
      <c r="D29" s="254"/>
      <c r="E29" s="158">
        <v>1258.81</v>
      </c>
      <c r="F29" s="158">
        <v>1258.81</v>
      </c>
      <c r="G29" s="157">
        <v>246.83</v>
      </c>
      <c r="H29" s="157">
        <f t="shared" si="2"/>
        <v>19.61</v>
      </c>
      <c r="I29" s="223">
        <f t="shared" si="3"/>
        <v>19.61</v>
      </c>
    </row>
    <row r="30" spans="1:9" ht="18.75" customHeight="1" x14ac:dyDescent="0.25">
      <c r="A30" s="70" t="s">
        <v>644</v>
      </c>
      <c r="B30" s="65"/>
      <c r="C30" s="254" t="s">
        <v>200</v>
      </c>
      <c r="D30" s="254"/>
      <c r="E30" s="158">
        <v>509366.19</v>
      </c>
      <c r="F30" s="158">
        <v>509366.19</v>
      </c>
      <c r="G30" s="157">
        <v>113780.98</v>
      </c>
      <c r="H30" s="157">
        <f t="shared" si="2"/>
        <v>22.34</v>
      </c>
      <c r="I30" s="223">
        <f t="shared" si="3"/>
        <v>22.34</v>
      </c>
    </row>
    <row r="31" spans="1:9" ht="17.25" customHeight="1" x14ac:dyDescent="0.25">
      <c r="A31" s="70" t="s">
        <v>645</v>
      </c>
      <c r="B31" s="65"/>
      <c r="C31" s="254" t="s">
        <v>201</v>
      </c>
      <c r="D31" s="254"/>
      <c r="E31" s="158">
        <v>31.04</v>
      </c>
      <c r="F31" s="158">
        <v>31.04</v>
      </c>
      <c r="G31" s="157">
        <v>5.47</v>
      </c>
      <c r="H31" s="157">
        <f t="shared" si="2"/>
        <v>17.62</v>
      </c>
      <c r="I31" s="223">
        <f t="shared" si="3"/>
        <v>17.62</v>
      </c>
    </row>
    <row r="32" spans="1:9" ht="29.25" customHeight="1" x14ac:dyDescent="0.25">
      <c r="A32" s="70" t="s">
        <v>646</v>
      </c>
      <c r="B32" s="65"/>
      <c r="C32" s="254" t="s">
        <v>202</v>
      </c>
      <c r="D32" s="254"/>
      <c r="E32" s="158">
        <v>9990.09</v>
      </c>
      <c r="F32" s="158">
        <v>9990.09</v>
      </c>
      <c r="G32" s="157">
        <v>1102.3</v>
      </c>
      <c r="H32" s="157">
        <f t="shared" si="2"/>
        <v>11.03</v>
      </c>
      <c r="I32" s="223">
        <f t="shared" si="3"/>
        <v>11.03</v>
      </c>
    </row>
    <row r="33" spans="1:9" ht="19.5" customHeight="1" x14ac:dyDescent="0.25">
      <c r="A33" s="70" t="s">
        <v>647</v>
      </c>
      <c r="B33" s="65"/>
      <c r="C33" s="254" t="s">
        <v>727</v>
      </c>
      <c r="D33" s="254"/>
      <c r="E33" s="158">
        <v>12456.62</v>
      </c>
      <c r="F33" s="158">
        <v>12456.62</v>
      </c>
      <c r="G33" s="157">
        <v>1814.31</v>
      </c>
      <c r="H33" s="157">
        <f t="shared" si="2"/>
        <v>14.57</v>
      </c>
      <c r="I33" s="223">
        <f t="shared" si="3"/>
        <v>14.57</v>
      </c>
    </row>
    <row r="34" spans="1:9" ht="18.75" customHeight="1" x14ac:dyDescent="0.25">
      <c r="A34" s="70" t="s">
        <v>648</v>
      </c>
      <c r="B34" s="65"/>
      <c r="C34" s="254" t="s">
        <v>203</v>
      </c>
      <c r="D34" s="254"/>
      <c r="E34" s="158">
        <v>1022.01</v>
      </c>
      <c r="F34" s="158">
        <v>1022.01</v>
      </c>
      <c r="G34" s="157">
        <v>186.66</v>
      </c>
      <c r="H34" s="157">
        <f t="shared" si="2"/>
        <v>18.260000000000002</v>
      </c>
      <c r="I34" s="223">
        <f t="shared" si="3"/>
        <v>18.260000000000002</v>
      </c>
    </row>
    <row r="35" spans="1:9" ht="30" customHeight="1" x14ac:dyDescent="0.25">
      <c r="A35" s="70" t="s">
        <v>649</v>
      </c>
      <c r="B35" s="65"/>
      <c r="C35" s="254" t="s">
        <v>204</v>
      </c>
      <c r="D35" s="254"/>
      <c r="E35" s="158">
        <v>3665.75</v>
      </c>
      <c r="F35" s="158">
        <v>3665.75</v>
      </c>
      <c r="G35" s="157">
        <v>558.75</v>
      </c>
      <c r="H35" s="157">
        <f t="shared" si="2"/>
        <v>15.24</v>
      </c>
      <c r="I35" s="223">
        <f t="shared" si="3"/>
        <v>15.24</v>
      </c>
    </row>
    <row r="36" spans="1:9" ht="18" customHeight="1" x14ac:dyDescent="0.25">
      <c r="A36" s="70" t="s">
        <v>650</v>
      </c>
      <c r="B36" s="65"/>
      <c r="C36" s="254" t="s">
        <v>205</v>
      </c>
      <c r="D36" s="254"/>
      <c r="E36" s="158">
        <v>2880.4</v>
      </c>
      <c r="F36" s="158">
        <v>2880.4</v>
      </c>
      <c r="G36" s="225">
        <v>565.36</v>
      </c>
      <c r="H36" s="157">
        <f t="shared" si="2"/>
        <v>19.63</v>
      </c>
      <c r="I36" s="223">
        <f t="shared" si="3"/>
        <v>19.63</v>
      </c>
    </row>
    <row r="37" spans="1:9" ht="18.75" customHeight="1" x14ac:dyDescent="0.25">
      <c r="A37" s="70" t="s">
        <v>686</v>
      </c>
      <c r="B37" s="65"/>
      <c r="C37" s="254" t="s">
        <v>206</v>
      </c>
      <c r="D37" s="254"/>
      <c r="E37" s="158">
        <v>8195.16</v>
      </c>
      <c r="F37" s="158">
        <v>8195.16</v>
      </c>
      <c r="G37" s="225">
        <v>1849.52</v>
      </c>
      <c r="H37" s="157">
        <f t="shared" si="2"/>
        <v>22.57</v>
      </c>
      <c r="I37" s="223">
        <f t="shared" si="3"/>
        <v>22.57</v>
      </c>
    </row>
    <row r="38" spans="1:9" s="47" customFormat="1" ht="41.25" customHeight="1" x14ac:dyDescent="0.3">
      <c r="A38" s="70" t="s">
        <v>651</v>
      </c>
      <c r="B38" s="64"/>
      <c r="C38" s="254" t="s">
        <v>207</v>
      </c>
      <c r="D38" s="254"/>
      <c r="E38" s="158">
        <v>0.11</v>
      </c>
      <c r="F38" s="158">
        <v>0.11</v>
      </c>
      <c r="G38" s="225"/>
      <c r="H38" s="157"/>
      <c r="I38" s="223"/>
    </row>
    <row r="39" spans="1:9" ht="28.5" customHeight="1" x14ac:dyDescent="0.25">
      <c r="A39" s="70" t="s">
        <v>687</v>
      </c>
      <c r="B39" s="65"/>
      <c r="C39" s="254" t="s">
        <v>208</v>
      </c>
      <c r="D39" s="254"/>
      <c r="E39" s="158">
        <v>611.26</v>
      </c>
      <c r="F39" s="158">
        <v>611.26</v>
      </c>
      <c r="G39" s="225">
        <v>94.32</v>
      </c>
      <c r="H39" s="157">
        <f t="shared" si="2"/>
        <v>15.43</v>
      </c>
      <c r="I39" s="223">
        <f t="shared" si="3"/>
        <v>15.43</v>
      </c>
    </row>
    <row r="40" spans="1:9" ht="16.5" customHeight="1" x14ac:dyDescent="0.25">
      <c r="A40" s="70" t="s">
        <v>652</v>
      </c>
      <c r="B40" s="65"/>
      <c r="C40" s="254" t="s">
        <v>263</v>
      </c>
      <c r="D40" s="254"/>
      <c r="E40" s="158">
        <v>0.57999999999999996</v>
      </c>
      <c r="F40" s="158">
        <v>0.57999999999999996</v>
      </c>
      <c r="G40" s="225">
        <v>0.15</v>
      </c>
      <c r="H40" s="157">
        <f t="shared" si="2"/>
        <v>25.86</v>
      </c>
      <c r="I40" s="223">
        <f t="shared" si="3"/>
        <v>25.86</v>
      </c>
    </row>
    <row r="41" spans="1:9" ht="24" customHeight="1" x14ac:dyDescent="0.25">
      <c r="A41" s="70" t="s">
        <v>688</v>
      </c>
      <c r="B41" s="65"/>
      <c r="C41" s="254" t="s">
        <v>273</v>
      </c>
      <c r="D41" s="254"/>
      <c r="E41" s="158">
        <v>5.66</v>
      </c>
      <c r="F41" s="158">
        <v>5.66</v>
      </c>
      <c r="G41" s="225">
        <v>0.88</v>
      </c>
      <c r="H41" s="157">
        <f t="shared" si="2"/>
        <v>15.55</v>
      </c>
      <c r="I41" s="223">
        <f t="shared" si="3"/>
        <v>15.55</v>
      </c>
    </row>
    <row r="42" spans="1:9" ht="15.75" customHeight="1" x14ac:dyDescent="0.25">
      <c r="A42" s="70" t="s">
        <v>689</v>
      </c>
      <c r="B42" s="65"/>
      <c r="C42" s="254" t="s">
        <v>209</v>
      </c>
      <c r="D42" s="254"/>
      <c r="E42" s="158">
        <v>3380.85</v>
      </c>
      <c r="F42" s="158">
        <v>3380.85</v>
      </c>
      <c r="G42" s="225">
        <v>1250.78</v>
      </c>
      <c r="H42" s="157">
        <f t="shared" si="2"/>
        <v>37</v>
      </c>
      <c r="I42" s="223">
        <f t="shared" si="3"/>
        <v>37</v>
      </c>
    </row>
    <row r="43" spans="1:9" ht="27.75" customHeight="1" x14ac:dyDescent="0.25">
      <c r="A43" s="70" t="s">
        <v>690</v>
      </c>
      <c r="B43" s="65"/>
      <c r="C43" s="254" t="s">
        <v>210</v>
      </c>
      <c r="D43" s="254"/>
      <c r="E43" s="158">
        <v>739.56</v>
      </c>
      <c r="F43" s="158">
        <v>739.56</v>
      </c>
      <c r="G43" s="157">
        <v>190.79</v>
      </c>
      <c r="H43" s="157">
        <f t="shared" si="2"/>
        <v>25.8</v>
      </c>
      <c r="I43" s="223">
        <f t="shared" si="3"/>
        <v>25.8</v>
      </c>
    </row>
    <row r="44" spans="1:9" ht="27" customHeight="1" x14ac:dyDescent="0.25">
      <c r="A44" s="70" t="s">
        <v>691</v>
      </c>
      <c r="B44" s="65"/>
      <c r="C44" s="254" t="s">
        <v>211</v>
      </c>
      <c r="D44" s="254"/>
      <c r="E44" s="158">
        <v>162.93</v>
      </c>
      <c r="F44" s="158">
        <v>162.93</v>
      </c>
      <c r="G44" s="157">
        <v>47.94</v>
      </c>
      <c r="H44" s="157">
        <f t="shared" si="2"/>
        <v>29.42</v>
      </c>
      <c r="I44" s="223">
        <f t="shared" si="3"/>
        <v>29.42</v>
      </c>
    </row>
    <row r="45" spans="1:9" ht="28.5" customHeight="1" x14ac:dyDescent="0.25">
      <c r="A45" s="70" t="s">
        <v>692</v>
      </c>
      <c r="B45" s="65"/>
      <c r="C45" s="254" t="s">
        <v>212</v>
      </c>
      <c r="D45" s="254"/>
      <c r="E45" s="158">
        <v>322.32</v>
      </c>
      <c r="F45" s="158">
        <v>322.32</v>
      </c>
      <c r="G45" s="157">
        <v>88.43</v>
      </c>
      <c r="H45" s="157">
        <f t="shared" si="2"/>
        <v>27.44</v>
      </c>
      <c r="I45" s="223">
        <f t="shared" si="3"/>
        <v>27.44</v>
      </c>
    </row>
    <row r="46" spans="1:9" s="47" customFormat="1" ht="25.5" customHeight="1" x14ac:dyDescent="0.3">
      <c r="A46" s="70" t="s">
        <v>693</v>
      </c>
      <c r="B46" s="64"/>
      <c r="C46" s="254" t="s">
        <v>213</v>
      </c>
      <c r="D46" s="254"/>
      <c r="E46" s="158">
        <v>25.12</v>
      </c>
      <c r="F46" s="158">
        <v>25.12</v>
      </c>
      <c r="G46" s="157">
        <v>8.4700000000000006</v>
      </c>
      <c r="H46" s="157">
        <f t="shared" si="2"/>
        <v>33.72</v>
      </c>
      <c r="I46" s="223">
        <f t="shared" si="3"/>
        <v>33.72</v>
      </c>
    </row>
    <row r="47" spans="1:9" ht="14.25" customHeight="1" x14ac:dyDescent="0.25">
      <c r="A47" s="70" t="s">
        <v>694</v>
      </c>
      <c r="B47" s="65"/>
      <c r="C47" s="258" t="s">
        <v>214</v>
      </c>
      <c r="D47" s="258"/>
      <c r="E47" s="158">
        <v>5.54</v>
      </c>
      <c r="F47" s="158">
        <v>5.54</v>
      </c>
      <c r="G47" s="157">
        <v>0.49</v>
      </c>
      <c r="H47" s="157">
        <f t="shared" si="2"/>
        <v>8.84</v>
      </c>
      <c r="I47" s="223">
        <f t="shared" si="3"/>
        <v>8.84</v>
      </c>
    </row>
    <row r="48" spans="1:9" ht="17.25" customHeight="1" x14ac:dyDescent="0.25">
      <c r="A48" s="70" t="s">
        <v>695</v>
      </c>
      <c r="B48" s="65"/>
      <c r="C48" s="258" t="s">
        <v>268</v>
      </c>
      <c r="D48" s="258"/>
      <c r="E48" s="158">
        <v>13.64</v>
      </c>
      <c r="F48" s="158">
        <v>13.64</v>
      </c>
      <c r="G48" s="225">
        <v>4.6100000000000003</v>
      </c>
      <c r="H48" s="157">
        <f t="shared" si="2"/>
        <v>33.799999999999997</v>
      </c>
      <c r="I48" s="223">
        <f t="shared" si="3"/>
        <v>33.799999999999997</v>
      </c>
    </row>
    <row r="49" spans="1:9" ht="12.75" customHeight="1" x14ac:dyDescent="0.25">
      <c r="A49" s="71" t="s">
        <v>653</v>
      </c>
      <c r="B49" s="239" t="s">
        <v>215</v>
      </c>
      <c r="C49" s="239"/>
      <c r="D49" s="239"/>
      <c r="E49" s="155">
        <v>560515.37</v>
      </c>
      <c r="F49" s="155">
        <f>SUM(F51:F74)</f>
        <v>560315.72</v>
      </c>
      <c r="G49" s="155">
        <v>122229.39</v>
      </c>
      <c r="H49" s="157">
        <f t="shared" si="2"/>
        <v>21.81</v>
      </c>
      <c r="I49" s="224">
        <f t="shared" si="3"/>
        <v>21.81</v>
      </c>
    </row>
    <row r="50" spans="1:9" ht="12.75" customHeight="1" x14ac:dyDescent="0.25">
      <c r="A50" s="71"/>
      <c r="B50" s="149"/>
      <c r="C50" s="257" t="s">
        <v>1</v>
      </c>
      <c r="D50" s="257"/>
      <c r="E50" s="155"/>
      <c r="F50" s="213"/>
      <c r="G50" s="213"/>
      <c r="H50" s="213"/>
      <c r="I50" s="214"/>
    </row>
    <row r="51" spans="1:9" ht="63.65" customHeight="1" x14ac:dyDescent="0.25">
      <c r="A51" s="70" t="s">
        <v>654</v>
      </c>
      <c r="B51" s="149"/>
      <c r="C51" s="254" t="s">
        <v>216</v>
      </c>
      <c r="D51" s="254"/>
      <c r="E51" s="158">
        <v>16310.15</v>
      </c>
      <c r="F51" s="158">
        <v>16303.35</v>
      </c>
      <c r="G51" s="157">
        <v>3769.44</v>
      </c>
      <c r="H51" s="157">
        <f t="shared" si="2"/>
        <v>23.11</v>
      </c>
      <c r="I51" s="223">
        <f t="shared" si="3"/>
        <v>23.12</v>
      </c>
    </row>
    <row r="52" spans="1:9" ht="72.75" customHeight="1" x14ac:dyDescent="0.25">
      <c r="A52" s="70" t="s">
        <v>655</v>
      </c>
      <c r="B52" s="149"/>
      <c r="C52" s="254" t="s">
        <v>264</v>
      </c>
      <c r="D52" s="254"/>
      <c r="E52" s="158">
        <v>552.97</v>
      </c>
      <c r="F52" s="158">
        <v>552.97</v>
      </c>
      <c r="G52" s="157">
        <v>110.7</v>
      </c>
      <c r="H52" s="157">
        <f t="shared" si="2"/>
        <v>20.02</v>
      </c>
      <c r="I52" s="223">
        <f t="shared" si="3"/>
        <v>20.02</v>
      </c>
    </row>
    <row r="53" spans="1:9" ht="85" customHeight="1" x14ac:dyDescent="0.25">
      <c r="A53" s="70" t="s">
        <v>656</v>
      </c>
      <c r="B53" s="149"/>
      <c r="C53" s="254" t="s">
        <v>265</v>
      </c>
      <c r="D53" s="254"/>
      <c r="E53" s="158">
        <v>403.14</v>
      </c>
      <c r="F53" s="158">
        <v>403.14</v>
      </c>
      <c r="G53" s="157">
        <v>91.86</v>
      </c>
      <c r="H53" s="157">
        <f t="shared" si="2"/>
        <v>22.79</v>
      </c>
      <c r="I53" s="223">
        <f t="shared" si="3"/>
        <v>22.79</v>
      </c>
    </row>
    <row r="54" spans="1:9" ht="25.5" customHeight="1" x14ac:dyDescent="0.25">
      <c r="A54" s="70" t="s">
        <v>696</v>
      </c>
      <c r="B54" s="149"/>
      <c r="C54" s="254" t="s">
        <v>217</v>
      </c>
      <c r="D54" s="254"/>
      <c r="E54" s="158">
        <v>53.1</v>
      </c>
      <c r="F54" s="158">
        <v>53.1</v>
      </c>
      <c r="G54" s="225">
        <v>9.17</v>
      </c>
      <c r="H54" s="157">
        <f t="shared" si="2"/>
        <v>17.27</v>
      </c>
      <c r="I54" s="223">
        <f t="shared" si="3"/>
        <v>17.27</v>
      </c>
    </row>
    <row r="55" spans="1:9" ht="29.15" customHeight="1" x14ac:dyDescent="0.25">
      <c r="A55" s="70" t="s">
        <v>657</v>
      </c>
      <c r="B55" s="149"/>
      <c r="C55" s="254" t="s">
        <v>218</v>
      </c>
      <c r="D55" s="254"/>
      <c r="E55" s="158">
        <v>1308.5899999999999</v>
      </c>
      <c r="F55" s="158">
        <v>1308.5899999999999</v>
      </c>
      <c r="G55" s="157">
        <v>238.06</v>
      </c>
      <c r="H55" s="157">
        <f t="shared" si="2"/>
        <v>18.190000000000001</v>
      </c>
      <c r="I55" s="223">
        <f t="shared" si="3"/>
        <v>18.190000000000001</v>
      </c>
    </row>
    <row r="56" spans="1:9" ht="39" customHeight="1" x14ac:dyDescent="0.25">
      <c r="A56" s="70" t="s">
        <v>676</v>
      </c>
      <c r="B56" s="149"/>
      <c r="C56" s="254" t="s">
        <v>219</v>
      </c>
      <c r="D56" s="254"/>
      <c r="E56" s="158">
        <v>484.45</v>
      </c>
      <c r="F56" s="158">
        <v>484.45</v>
      </c>
      <c r="G56" s="157">
        <v>104.63</v>
      </c>
      <c r="H56" s="157">
        <f t="shared" si="2"/>
        <v>21.6</v>
      </c>
      <c r="I56" s="223">
        <f t="shared" si="3"/>
        <v>21.6</v>
      </c>
    </row>
    <row r="57" spans="1:9" ht="33" customHeight="1" x14ac:dyDescent="0.25">
      <c r="A57" s="70" t="s">
        <v>697</v>
      </c>
      <c r="B57" s="65"/>
      <c r="C57" s="254" t="s">
        <v>220</v>
      </c>
      <c r="D57" s="254"/>
      <c r="E57" s="158">
        <v>37</v>
      </c>
      <c r="F57" s="158">
        <v>37</v>
      </c>
      <c r="G57" s="157">
        <v>25.91</v>
      </c>
      <c r="H57" s="157">
        <f t="shared" si="2"/>
        <v>70.03</v>
      </c>
      <c r="I57" s="223">
        <f t="shared" si="3"/>
        <v>70.03</v>
      </c>
    </row>
    <row r="58" spans="1:9" ht="18.75" customHeight="1" x14ac:dyDescent="0.25">
      <c r="A58" s="70" t="s">
        <v>658</v>
      </c>
      <c r="B58" s="65"/>
      <c r="C58" s="254" t="s">
        <v>221</v>
      </c>
      <c r="D58" s="254"/>
      <c r="E58" s="158">
        <v>76263.929999999993</v>
      </c>
      <c r="F58" s="158">
        <v>76132.69</v>
      </c>
      <c r="G58" s="157">
        <v>16711.18</v>
      </c>
      <c r="H58" s="157">
        <f t="shared" si="2"/>
        <v>21.91</v>
      </c>
      <c r="I58" s="223">
        <f t="shared" si="3"/>
        <v>21.95</v>
      </c>
    </row>
    <row r="59" spans="1:9" ht="26.25" customHeight="1" x14ac:dyDescent="0.25">
      <c r="A59" s="70" t="s">
        <v>659</v>
      </c>
      <c r="B59" s="65"/>
      <c r="C59" s="254" t="s">
        <v>222</v>
      </c>
      <c r="D59" s="254"/>
      <c r="E59" s="158">
        <v>0.03</v>
      </c>
      <c r="F59" s="158">
        <v>0.32</v>
      </c>
      <c r="G59" s="157">
        <v>0.22</v>
      </c>
      <c r="H59" s="157" t="s">
        <v>715</v>
      </c>
      <c r="I59" s="223">
        <f t="shared" si="3"/>
        <v>68.75</v>
      </c>
    </row>
    <row r="60" spans="1:9" ht="37.5" customHeight="1" x14ac:dyDescent="0.25">
      <c r="A60" s="70" t="s">
        <v>660</v>
      </c>
      <c r="B60" s="65"/>
      <c r="C60" s="254" t="s">
        <v>223</v>
      </c>
      <c r="D60" s="254"/>
      <c r="E60" s="158">
        <v>0.03</v>
      </c>
      <c r="F60" s="158">
        <v>0.34</v>
      </c>
      <c r="G60" s="157">
        <v>0.23</v>
      </c>
      <c r="H60" s="157" t="s">
        <v>716</v>
      </c>
      <c r="I60" s="223">
        <f t="shared" si="3"/>
        <v>67.650000000000006</v>
      </c>
    </row>
    <row r="61" spans="1:9" ht="39.75" customHeight="1" x14ac:dyDescent="0.25">
      <c r="A61" s="70" t="s">
        <v>661</v>
      </c>
      <c r="B61" s="65"/>
      <c r="C61" s="254" t="s">
        <v>318</v>
      </c>
      <c r="D61" s="254"/>
      <c r="E61" s="158">
        <v>0.04</v>
      </c>
      <c r="F61" s="158">
        <v>0.67</v>
      </c>
      <c r="G61" s="157">
        <v>0.49</v>
      </c>
      <c r="H61" s="157" t="s">
        <v>717</v>
      </c>
      <c r="I61" s="223">
        <f t="shared" si="3"/>
        <v>73.13</v>
      </c>
    </row>
    <row r="62" spans="1:9" ht="36.75" customHeight="1" x14ac:dyDescent="0.25">
      <c r="A62" s="70" t="s">
        <v>662</v>
      </c>
      <c r="B62" s="65"/>
      <c r="C62" s="255" t="s">
        <v>319</v>
      </c>
      <c r="D62" s="243"/>
      <c r="E62" s="158">
        <v>7.0000000000000007E-2</v>
      </c>
      <c r="F62" s="158">
        <v>7.0000000000000007E-2</v>
      </c>
      <c r="G62" s="157">
        <v>0.05</v>
      </c>
      <c r="H62" s="157">
        <f t="shared" si="2"/>
        <v>71.430000000000007</v>
      </c>
      <c r="I62" s="223">
        <f t="shared" si="3"/>
        <v>71.430000000000007</v>
      </c>
    </row>
    <row r="63" spans="1:9" ht="36.75" customHeight="1" x14ac:dyDescent="0.25">
      <c r="A63" s="70" t="s">
        <v>663</v>
      </c>
      <c r="B63" s="65"/>
      <c r="C63" s="255" t="s">
        <v>564</v>
      </c>
      <c r="D63" s="243"/>
      <c r="E63" s="158">
        <v>407.9</v>
      </c>
      <c r="F63" s="158">
        <v>407.9</v>
      </c>
      <c r="G63" s="157">
        <v>14.09</v>
      </c>
      <c r="H63" s="157">
        <f t="shared" si="2"/>
        <v>3.45</v>
      </c>
      <c r="I63" s="223">
        <f t="shared" si="3"/>
        <v>3.45</v>
      </c>
    </row>
    <row r="64" spans="1:9" ht="36.75" customHeight="1" x14ac:dyDescent="0.25">
      <c r="A64" s="70" t="s">
        <v>664</v>
      </c>
      <c r="B64" s="65"/>
      <c r="C64" s="255" t="s">
        <v>584</v>
      </c>
      <c r="D64" s="243"/>
      <c r="E64" s="158">
        <v>0.48</v>
      </c>
      <c r="F64" s="158">
        <v>78.38</v>
      </c>
      <c r="G64" s="157">
        <v>46.82</v>
      </c>
      <c r="H64" s="157" t="s">
        <v>718</v>
      </c>
      <c r="I64" s="223">
        <f t="shared" si="3"/>
        <v>59.73</v>
      </c>
    </row>
    <row r="65" spans="1:9" ht="61.5" customHeight="1" x14ac:dyDescent="0.25">
      <c r="A65" s="70" t="s">
        <v>665</v>
      </c>
      <c r="B65" s="65"/>
      <c r="C65" s="254" t="s">
        <v>575</v>
      </c>
      <c r="D65" s="254"/>
      <c r="E65" s="158">
        <v>55.48</v>
      </c>
      <c r="F65" s="158">
        <v>55.48</v>
      </c>
      <c r="G65" s="157">
        <v>9.4499999999999993</v>
      </c>
      <c r="H65" s="157">
        <f t="shared" si="2"/>
        <v>17.03</v>
      </c>
      <c r="I65" s="223">
        <f t="shared" si="3"/>
        <v>17.03</v>
      </c>
    </row>
    <row r="66" spans="1:9" ht="48.75" customHeight="1" x14ac:dyDescent="0.25">
      <c r="A66" s="70" t="s">
        <v>698</v>
      </c>
      <c r="B66" s="65"/>
      <c r="C66" s="254" t="s">
        <v>728</v>
      </c>
      <c r="D66" s="254"/>
      <c r="E66" s="158">
        <v>60.83</v>
      </c>
      <c r="F66" s="158">
        <v>60.83</v>
      </c>
      <c r="G66" s="157">
        <v>4.24</v>
      </c>
      <c r="H66" s="157">
        <f t="shared" si="2"/>
        <v>6.97</v>
      </c>
      <c r="I66" s="223">
        <f t="shared" si="3"/>
        <v>6.97</v>
      </c>
    </row>
    <row r="67" spans="1:9" ht="14" customHeight="1" x14ac:dyDescent="0.25">
      <c r="A67" s="70" t="s">
        <v>666</v>
      </c>
      <c r="B67" s="65"/>
      <c r="C67" s="254" t="s">
        <v>224</v>
      </c>
      <c r="D67" s="254"/>
      <c r="E67" s="158">
        <v>329941.61</v>
      </c>
      <c r="F67" s="158">
        <v>329800.88</v>
      </c>
      <c r="G67" s="157">
        <v>72866.37</v>
      </c>
      <c r="H67" s="157">
        <f t="shared" si="2"/>
        <v>22.08</v>
      </c>
      <c r="I67" s="223">
        <f t="shared" si="3"/>
        <v>22.09</v>
      </c>
    </row>
    <row r="68" spans="1:9" ht="42" customHeight="1" x14ac:dyDescent="0.25">
      <c r="A68" s="70" t="s">
        <v>667</v>
      </c>
      <c r="B68" s="65"/>
      <c r="C68" s="254" t="s">
        <v>225</v>
      </c>
      <c r="D68" s="254"/>
      <c r="E68" s="158">
        <v>347.49</v>
      </c>
      <c r="F68" s="158">
        <v>347.49</v>
      </c>
      <c r="G68" s="157">
        <v>95.99</v>
      </c>
      <c r="H68" s="157">
        <f t="shared" si="2"/>
        <v>27.62</v>
      </c>
      <c r="I68" s="223">
        <f t="shared" si="3"/>
        <v>27.62</v>
      </c>
    </row>
    <row r="69" spans="1:9" ht="38.5" customHeight="1" x14ac:dyDescent="0.25">
      <c r="A69" s="70" t="s">
        <v>668</v>
      </c>
      <c r="B69" s="65"/>
      <c r="C69" s="254" t="s">
        <v>226</v>
      </c>
      <c r="D69" s="254"/>
      <c r="E69" s="158">
        <v>9265.85</v>
      </c>
      <c r="F69" s="158">
        <v>9265.85</v>
      </c>
      <c r="G69" s="157">
        <v>2960.92</v>
      </c>
      <c r="H69" s="157">
        <f t="shared" si="2"/>
        <v>31.96</v>
      </c>
      <c r="I69" s="223">
        <f t="shared" si="3"/>
        <v>31.96</v>
      </c>
    </row>
    <row r="70" spans="1:9" ht="51.75" customHeight="1" x14ac:dyDescent="0.25">
      <c r="A70" s="70" t="s">
        <v>669</v>
      </c>
      <c r="B70" s="65"/>
      <c r="C70" s="254" t="s">
        <v>227</v>
      </c>
      <c r="D70" s="254"/>
      <c r="E70" s="158">
        <v>1.52</v>
      </c>
      <c r="F70" s="158">
        <v>1.52</v>
      </c>
      <c r="G70" s="157">
        <v>0.25</v>
      </c>
      <c r="H70" s="157">
        <f t="shared" si="2"/>
        <v>16.45</v>
      </c>
      <c r="I70" s="223">
        <f t="shared" si="3"/>
        <v>16.45</v>
      </c>
    </row>
    <row r="71" spans="1:9" ht="27.75" customHeight="1" x14ac:dyDescent="0.25">
      <c r="A71" s="70" t="s">
        <v>670</v>
      </c>
      <c r="B71" s="65"/>
      <c r="C71" s="254" t="s">
        <v>228</v>
      </c>
      <c r="D71" s="254"/>
      <c r="E71" s="158">
        <v>47682.25</v>
      </c>
      <c r="F71" s="158">
        <v>47682.25</v>
      </c>
      <c r="G71" s="157">
        <v>9575.85</v>
      </c>
      <c r="H71" s="157">
        <f t="shared" si="2"/>
        <v>20.079999999999998</v>
      </c>
      <c r="I71" s="223">
        <f t="shared" si="3"/>
        <v>20.079999999999998</v>
      </c>
    </row>
    <row r="72" spans="1:9" ht="27.75" customHeight="1" x14ac:dyDescent="0.25">
      <c r="A72" s="70" t="s">
        <v>671</v>
      </c>
      <c r="B72" s="65"/>
      <c r="C72" s="254" t="s">
        <v>229</v>
      </c>
      <c r="D72" s="254"/>
      <c r="E72" s="158">
        <v>72117.13</v>
      </c>
      <c r="F72" s="158">
        <v>72117.13</v>
      </c>
      <c r="G72" s="157">
        <v>15081.27</v>
      </c>
      <c r="H72" s="157">
        <f t="shared" si="2"/>
        <v>20.91</v>
      </c>
      <c r="I72" s="223">
        <f t="shared" si="3"/>
        <v>20.91</v>
      </c>
    </row>
    <row r="73" spans="1:9" ht="51" customHeight="1" x14ac:dyDescent="0.25">
      <c r="A73" s="70" t="s">
        <v>699</v>
      </c>
      <c r="B73" s="65"/>
      <c r="C73" s="254" t="s">
        <v>230</v>
      </c>
      <c r="D73" s="254"/>
      <c r="E73" s="158">
        <v>486.22</v>
      </c>
      <c r="F73" s="158">
        <v>486.22</v>
      </c>
      <c r="G73" s="157">
        <v>109.01</v>
      </c>
      <c r="H73" s="157">
        <f t="shared" si="2"/>
        <v>22.42</v>
      </c>
      <c r="I73" s="223">
        <f t="shared" si="3"/>
        <v>22.42</v>
      </c>
    </row>
    <row r="74" spans="1:9" ht="26.25" customHeight="1" x14ac:dyDescent="0.25">
      <c r="A74" s="70" t="s">
        <v>672</v>
      </c>
      <c r="B74" s="65"/>
      <c r="C74" s="254" t="s">
        <v>231</v>
      </c>
      <c r="D74" s="254"/>
      <c r="E74" s="158">
        <v>4735.1000000000004</v>
      </c>
      <c r="F74" s="158">
        <v>4735.1000000000004</v>
      </c>
      <c r="G74" s="157">
        <v>402.61</v>
      </c>
      <c r="H74" s="157">
        <f t="shared" si="2"/>
        <v>8.5</v>
      </c>
      <c r="I74" s="223">
        <f t="shared" si="3"/>
        <v>8.5</v>
      </c>
    </row>
    <row r="75" spans="1:9" ht="15" customHeight="1" x14ac:dyDescent="0.25">
      <c r="A75" s="71" t="s">
        <v>673</v>
      </c>
      <c r="B75" s="256" t="s">
        <v>233</v>
      </c>
      <c r="C75" s="256"/>
      <c r="D75" s="256"/>
      <c r="E75" s="155">
        <f>E78+E79+E80+E81+E77</f>
        <v>443205.57</v>
      </c>
      <c r="F75" s="155">
        <f t="shared" ref="F75:G75" si="8">F78+F79+F80+F81+F77</f>
        <v>449585.44</v>
      </c>
      <c r="G75" s="155">
        <f t="shared" si="8"/>
        <v>95301.05</v>
      </c>
      <c r="H75" s="156">
        <f t="shared" si="2"/>
        <v>21.5</v>
      </c>
      <c r="I75" s="224">
        <f t="shared" ref="I75:I87" si="9">G75*100/F75</f>
        <v>21.2</v>
      </c>
    </row>
    <row r="76" spans="1:9" ht="15" customHeight="1" x14ac:dyDescent="0.25">
      <c r="A76" s="71"/>
      <c r="B76" s="152"/>
      <c r="C76" s="254" t="s">
        <v>1</v>
      </c>
      <c r="D76" s="254"/>
      <c r="E76" s="155"/>
      <c r="F76" s="157"/>
      <c r="G76" s="157"/>
      <c r="H76" s="156"/>
      <c r="I76" s="224"/>
    </row>
    <row r="77" spans="1:9" ht="30" customHeight="1" x14ac:dyDescent="0.25">
      <c r="A77" s="70" t="s">
        <v>700</v>
      </c>
      <c r="B77" s="230"/>
      <c r="C77" s="254" t="s">
        <v>576</v>
      </c>
      <c r="D77" s="254"/>
      <c r="E77" s="158"/>
      <c r="F77" s="158">
        <v>6379.87</v>
      </c>
      <c r="G77" s="157">
        <v>2164.89</v>
      </c>
      <c r="H77" s="156"/>
      <c r="I77" s="223">
        <f t="shared" si="9"/>
        <v>33.93</v>
      </c>
    </row>
    <row r="78" spans="1:9" ht="15" customHeight="1" x14ac:dyDescent="0.25">
      <c r="A78" s="70" t="s">
        <v>701</v>
      </c>
      <c r="B78" s="65"/>
      <c r="C78" s="254" t="s">
        <v>234</v>
      </c>
      <c r="D78" s="254"/>
      <c r="E78" s="158">
        <v>443187.57</v>
      </c>
      <c r="F78" s="158">
        <v>443187.57</v>
      </c>
      <c r="G78" s="157">
        <v>93131.15</v>
      </c>
      <c r="H78" s="157">
        <f t="shared" ref="H78:H87" si="10">G78*100/E78</f>
        <v>21.01</v>
      </c>
      <c r="I78" s="223">
        <f t="shared" si="9"/>
        <v>21.01</v>
      </c>
    </row>
    <row r="79" spans="1:9" ht="27" customHeight="1" x14ac:dyDescent="0.25">
      <c r="A79" s="326"/>
      <c r="B79" s="65"/>
      <c r="C79" s="254" t="s">
        <v>415</v>
      </c>
      <c r="D79" s="254"/>
      <c r="E79" s="158"/>
      <c r="F79" s="158"/>
      <c r="G79" s="157"/>
      <c r="H79" s="157"/>
      <c r="I79" s="223"/>
    </row>
    <row r="80" spans="1:9" ht="40" customHeight="1" x14ac:dyDescent="0.25">
      <c r="A80" s="70" t="s">
        <v>702</v>
      </c>
      <c r="B80" s="65"/>
      <c r="C80" s="254" t="s">
        <v>235</v>
      </c>
      <c r="D80" s="254"/>
      <c r="E80" s="158">
        <v>14</v>
      </c>
      <c r="F80" s="158">
        <v>14</v>
      </c>
      <c r="G80" s="157">
        <v>4.51</v>
      </c>
      <c r="H80" s="157">
        <f t="shared" si="10"/>
        <v>32.21</v>
      </c>
      <c r="I80" s="223">
        <f t="shared" si="9"/>
        <v>32.21</v>
      </c>
    </row>
    <row r="81" spans="1:9" ht="51.75" customHeight="1" x14ac:dyDescent="0.25">
      <c r="A81" s="70" t="s">
        <v>703</v>
      </c>
      <c r="B81" s="141"/>
      <c r="C81" s="255" t="s">
        <v>274</v>
      </c>
      <c r="D81" s="255"/>
      <c r="E81" s="158">
        <v>4</v>
      </c>
      <c r="F81" s="158">
        <v>4</v>
      </c>
      <c r="G81" s="157">
        <v>0.5</v>
      </c>
      <c r="H81" s="157">
        <f t="shared" si="10"/>
        <v>12.5</v>
      </c>
      <c r="I81" s="223">
        <f t="shared" si="9"/>
        <v>12.5</v>
      </c>
    </row>
    <row r="82" spans="1:9" ht="28.5" customHeight="1" x14ac:dyDescent="0.25">
      <c r="A82" s="71" t="s">
        <v>674</v>
      </c>
      <c r="B82" s="239" t="s">
        <v>236</v>
      </c>
      <c r="C82" s="239"/>
      <c r="D82" s="239"/>
      <c r="E82" s="155">
        <v>30</v>
      </c>
      <c r="F82" s="155">
        <v>30</v>
      </c>
      <c r="G82" s="211"/>
      <c r="H82" s="213"/>
      <c r="I82" s="212"/>
    </row>
    <row r="83" spans="1:9" ht="18" customHeight="1" x14ac:dyDescent="0.25">
      <c r="A83" s="71" t="s">
        <v>675</v>
      </c>
      <c r="B83" s="239" t="s">
        <v>237</v>
      </c>
      <c r="C83" s="239"/>
      <c r="D83" s="239"/>
      <c r="E83" s="155">
        <v>12106.49</v>
      </c>
      <c r="F83" s="155">
        <v>12163.54</v>
      </c>
      <c r="G83" s="155">
        <f t="shared" ref="G83" si="11">SUM(G85:G87)</f>
        <v>2350.3000000000002</v>
      </c>
      <c r="H83" s="156">
        <f t="shared" si="10"/>
        <v>19.41</v>
      </c>
      <c r="I83" s="224">
        <f t="shared" si="9"/>
        <v>19.32</v>
      </c>
    </row>
    <row r="84" spans="1:9" ht="12.75" customHeight="1" x14ac:dyDescent="0.25">
      <c r="A84" s="71"/>
      <c r="B84" s="149"/>
      <c r="C84" s="254" t="s">
        <v>1</v>
      </c>
      <c r="D84" s="254"/>
      <c r="E84" s="155"/>
      <c r="F84" s="157"/>
      <c r="G84" s="157"/>
      <c r="H84" s="156"/>
      <c r="I84" s="224"/>
    </row>
    <row r="85" spans="1:9" ht="49.5" customHeight="1" x14ac:dyDescent="0.25">
      <c r="A85" s="70" t="s">
        <v>704</v>
      </c>
      <c r="B85" s="65"/>
      <c r="C85" s="254" t="s">
        <v>473</v>
      </c>
      <c r="D85" s="254"/>
      <c r="E85" s="158">
        <v>1060.4000000000001</v>
      </c>
      <c r="F85" s="158">
        <v>1117.45</v>
      </c>
      <c r="G85" s="157">
        <v>3.47</v>
      </c>
      <c r="H85" s="157">
        <f t="shared" si="10"/>
        <v>0.33</v>
      </c>
      <c r="I85" s="223">
        <f t="shared" si="9"/>
        <v>0.31</v>
      </c>
    </row>
    <row r="86" spans="1:9" ht="27" customHeight="1" x14ac:dyDescent="0.25">
      <c r="A86" s="70" t="s">
        <v>705</v>
      </c>
      <c r="B86" s="65"/>
      <c r="C86" s="254" t="s">
        <v>240</v>
      </c>
      <c r="D86" s="254"/>
      <c r="E86" s="158">
        <v>479.24</v>
      </c>
      <c r="F86" s="158">
        <v>479.24</v>
      </c>
      <c r="G86" s="157">
        <v>474.23</v>
      </c>
      <c r="H86" s="157">
        <f t="shared" si="10"/>
        <v>98.95</v>
      </c>
      <c r="I86" s="223">
        <f t="shared" si="9"/>
        <v>98.95</v>
      </c>
    </row>
    <row r="87" spans="1:9" ht="27.75" customHeight="1" x14ac:dyDescent="0.25">
      <c r="A87" s="70" t="s">
        <v>706</v>
      </c>
      <c r="B87" s="65"/>
      <c r="C87" s="254" t="s">
        <v>241</v>
      </c>
      <c r="D87" s="254"/>
      <c r="E87" s="158">
        <v>10566.84</v>
      </c>
      <c r="F87" s="158">
        <v>10566.84</v>
      </c>
      <c r="G87" s="157">
        <v>1872.6</v>
      </c>
      <c r="H87" s="156">
        <f t="shared" si="10"/>
        <v>17.72</v>
      </c>
      <c r="I87" s="224">
        <f t="shared" si="9"/>
        <v>17.72</v>
      </c>
    </row>
    <row r="88" spans="1:9" ht="12.75" customHeight="1" x14ac:dyDescent="0.25">
      <c r="A88" s="73"/>
      <c r="B88" s="253" t="s">
        <v>57</v>
      </c>
      <c r="C88" s="253"/>
      <c r="D88" s="253"/>
      <c r="E88" s="160">
        <v>-494845.53</v>
      </c>
      <c r="F88" s="216"/>
      <c r="G88" s="226">
        <f>Доходы!G11-Расходы!G7</f>
        <v>-5149.33</v>
      </c>
      <c r="H88" s="217"/>
      <c r="I88" s="218"/>
    </row>
    <row r="91" spans="1:9" ht="15.5" x14ac:dyDescent="0.35">
      <c r="D91" s="171"/>
      <c r="E91" s="76"/>
    </row>
    <row r="92" spans="1:9" x14ac:dyDescent="0.3">
      <c r="F92" s="166"/>
      <c r="G92" s="156"/>
    </row>
  </sheetData>
  <mergeCells count="86">
    <mergeCell ref="B6:D6"/>
    <mergeCell ref="B8:D8"/>
    <mergeCell ref="B9:D9"/>
    <mergeCell ref="C10:D10"/>
    <mergeCell ref="C11:D11"/>
    <mergeCell ref="A1:I1"/>
    <mergeCell ref="A3:A5"/>
    <mergeCell ref="E3:F3"/>
    <mergeCell ref="G3:I3"/>
    <mergeCell ref="E4:E5"/>
    <mergeCell ref="F4:F5"/>
    <mergeCell ref="G4:G5"/>
    <mergeCell ref="H4:I4"/>
    <mergeCell ref="B3:D5"/>
    <mergeCell ref="C22:D22"/>
    <mergeCell ref="C23:D23"/>
    <mergeCell ref="C24:D24"/>
    <mergeCell ref="B7:D7"/>
    <mergeCell ref="B19:D19"/>
    <mergeCell ref="B20:D20"/>
    <mergeCell ref="C12:D12"/>
    <mergeCell ref="B21:D21"/>
    <mergeCell ref="C25:D25"/>
    <mergeCell ref="C26:D26"/>
    <mergeCell ref="C27:D27"/>
    <mergeCell ref="C28:D28"/>
    <mergeCell ref="C29:D29"/>
    <mergeCell ref="C30:D30"/>
    <mergeCell ref="C31:D31"/>
    <mergeCell ref="C32:D32"/>
    <mergeCell ref="C34:D34"/>
    <mergeCell ref="C35:D35"/>
    <mergeCell ref="C33:D33"/>
    <mergeCell ref="C36:D36"/>
    <mergeCell ref="C37:D37"/>
    <mergeCell ref="C38:D38"/>
    <mergeCell ref="C39:D39"/>
    <mergeCell ref="C42:D42"/>
    <mergeCell ref="C41:D41"/>
    <mergeCell ref="C40:D40"/>
    <mergeCell ref="B49:D49"/>
    <mergeCell ref="C50:D50"/>
    <mergeCell ref="C51:D51"/>
    <mergeCell ref="C52:D52"/>
    <mergeCell ref="C43:D43"/>
    <mergeCell ref="C44:D44"/>
    <mergeCell ref="C45:D45"/>
    <mergeCell ref="C46:D46"/>
    <mergeCell ref="C47:D47"/>
    <mergeCell ref="C48:D48"/>
    <mergeCell ref="C53:D53"/>
    <mergeCell ref="C54:D54"/>
    <mergeCell ref="C55:D55"/>
    <mergeCell ref="C56:D56"/>
    <mergeCell ref="C57:D57"/>
    <mergeCell ref="C58:D58"/>
    <mergeCell ref="C59:D59"/>
    <mergeCell ref="C60:D60"/>
    <mergeCell ref="C61:D61"/>
    <mergeCell ref="C68:D68"/>
    <mergeCell ref="C67:D67"/>
    <mergeCell ref="C62:D62"/>
    <mergeCell ref="C63:D63"/>
    <mergeCell ref="C64:D64"/>
    <mergeCell ref="C65:D65"/>
    <mergeCell ref="C66:D66"/>
    <mergeCell ref="C79:D79"/>
    <mergeCell ref="C77:D77"/>
    <mergeCell ref="C69:D69"/>
    <mergeCell ref="C70:D70"/>
    <mergeCell ref="C71:D71"/>
    <mergeCell ref="C72:D72"/>
    <mergeCell ref="C73:D73"/>
    <mergeCell ref="C74:D74"/>
    <mergeCell ref="B75:D75"/>
    <mergeCell ref="C76:D76"/>
    <mergeCell ref="C78:D78"/>
    <mergeCell ref="B88:D88"/>
    <mergeCell ref="B83:D83"/>
    <mergeCell ref="C85:D85"/>
    <mergeCell ref="C86:D86"/>
    <mergeCell ref="C80:D80"/>
    <mergeCell ref="B82:D82"/>
    <mergeCell ref="C81:D81"/>
    <mergeCell ref="C87:D87"/>
    <mergeCell ref="C84:D84"/>
  </mergeCells>
  <hyperlinks>
    <hyperlink ref="C52" r:id="rId1" display="consultantplus://offline/ref=ADF1185A8E1E28AA021C52E38FCB656B67055E7E927DFD265D66595D06bAF8I" xr:uid="{00000000-0004-0000-0100-000000000000}"/>
    <hyperlink ref="C53" r:id="rId2" display="consultantplus://offline/ref=ADF1185A8E1E28AA021C52E38FCB656B67065C79957DFD265D66595D06bAF8I" xr:uid="{00000000-0004-0000-0100-000001000000}"/>
    <hyperlink ref="C51" r:id="rId3" display="consultantplus://offline/ref=ADF1185A8E1E28AA021C52E38FCB656B670459729C75FD265D66595D06bAF8I" xr:uid="{00000000-0004-0000-0100-000002000000}"/>
  </hyperlinks>
  <printOptions horizontalCentered="1"/>
  <pageMargins left="0.23622047244094491" right="0.23622047244094491" top="0.74803149606299213" bottom="0.74803149606299213" header="0.31496062992125984" footer="0.31496062992125984"/>
  <pageSetup paperSize="9" scale="70" firstPageNumber="10" orientation="portrait" useFirstPageNumber="1" r:id="rId4"/>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3:M14"/>
  <sheetViews>
    <sheetView view="pageBreakPreview" topLeftCell="B1" zoomScale="85" zoomScaleNormal="100" zoomScaleSheetLayoutView="85" workbookViewId="0">
      <selection activeCell="G11" sqref="G11:G13"/>
    </sheetView>
  </sheetViews>
  <sheetFormatPr defaultColWidth="15.7265625" defaultRowHeight="13" x14ac:dyDescent="0.25"/>
  <cols>
    <col min="1" max="1" width="4.81640625" style="20" hidden="1" customWidth="1"/>
    <col min="2" max="2" width="28.453125" style="8" customWidth="1"/>
    <col min="3" max="3" width="4.7265625" style="8" customWidth="1"/>
    <col min="4" max="4" width="3" style="8" bestFit="1" customWidth="1"/>
    <col min="5" max="5" width="4.26953125" style="8" customWidth="1"/>
    <col min="6" max="6" width="8.1796875" style="8" customWidth="1"/>
    <col min="7" max="7" width="4" style="8" bestFit="1" customWidth="1"/>
    <col min="8" max="8" width="12.1796875" style="8" customWidth="1"/>
    <col min="9" max="9" width="14.1796875" style="8" customWidth="1"/>
    <col min="10" max="10" width="15.54296875" style="8" customWidth="1"/>
    <col min="11" max="11" width="7.1796875" style="8" customWidth="1"/>
    <col min="12" max="12" width="14.453125" style="9" customWidth="1"/>
    <col min="13" max="13" width="16.1796875" style="6" customWidth="1"/>
    <col min="14" max="16384" width="15.7265625" style="8"/>
  </cols>
  <sheetData>
    <row r="3" spans="1:13" s="14" customFormat="1" ht="32.25" customHeight="1" x14ac:dyDescent="0.25">
      <c r="A3" s="18"/>
      <c r="B3" s="277" t="s">
        <v>0</v>
      </c>
      <c r="C3" s="277"/>
      <c r="D3" s="277"/>
      <c r="E3" s="277"/>
      <c r="F3" s="277"/>
      <c r="G3" s="277"/>
      <c r="H3" s="277"/>
      <c r="I3" s="277"/>
      <c r="J3" s="277"/>
      <c r="K3" s="277"/>
      <c r="L3" s="277"/>
      <c r="M3" s="277"/>
    </row>
    <row r="4" spans="1:13" s="14" customFormat="1" ht="19.5" customHeight="1" x14ac:dyDescent="0.25">
      <c r="A4" s="18"/>
      <c r="B4" s="277" t="s">
        <v>22</v>
      </c>
      <c r="C4" s="277"/>
      <c r="D4" s="277"/>
      <c r="E4" s="277"/>
      <c r="F4" s="277"/>
      <c r="G4" s="277"/>
      <c r="H4" s="277"/>
      <c r="I4" s="277"/>
      <c r="J4" s="277"/>
      <c r="K4" s="277"/>
      <c r="L4" s="277"/>
      <c r="M4" s="277"/>
    </row>
    <row r="5" spans="1:13" s="14" customFormat="1" ht="25.5" customHeight="1" x14ac:dyDescent="0.25">
      <c r="A5" s="18"/>
      <c r="B5" s="277" t="s">
        <v>19</v>
      </c>
      <c r="C5" s="277"/>
      <c r="D5" s="277"/>
      <c r="E5" s="277"/>
      <c r="F5" s="277"/>
      <c r="G5" s="277"/>
      <c r="H5" s="277"/>
      <c r="I5" s="277"/>
      <c r="J5" s="277"/>
      <c r="K5" s="277"/>
      <c r="L5" s="277"/>
      <c r="M5" s="277"/>
    </row>
    <row r="6" spans="1:13" s="12" customFormat="1" ht="24" customHeight="1" x14ac:dyDescent="0.25">
      <c r="A6" s="19"/>
      <c r="L6" s="13"/>
    </row>
    <row r="7" spans="1:13" x14ac:dyDescent="0.25">
      <c r="A7" s="278" t="s">
        <v>6</v>
      </c>
      <c r="B7" s="279" t="s">
        <v>7</v>
      </c>
      <c r="C7" s="279" t="s">
        <v>12</v>
      </c>
      <c r="D7" s="279" t="s">
        <v>2</v>
      </c>
      <c r="E7" s="279" t="s">
        <v>3</v>
      </c>
      <c r="F7" s="279" t="s">
        <v>4</v>
      </c>
      <c r="G7" s="279" t="s">
        <v>23</v>
      </c>
      <c r="H7" s="281" t="s">
        <v>24</v>
      </c>
      <c r="I7" s="281" t="s">
        <v>8</v>
      </c>
      <c r="J7" s="281"/>
      <c r="K7" s="282" t="s">
        <v>16</v>
      </c>
      <c r="L7" s="282"/>
      <c r="M7" s="282"/>
    </row>
    <row r="8" spans="1:13" x14ac:dyDescent="0.25">
      <c r="A8" s="278"/>
      <c r="B8" s="279"/>
      <c r="C8" s="279"/>
      <c r="D8" s="279"/>
      <c r="E8" s="279"/>
      <c r="F8" s="279"/>
      <c r="G8" s="279"/>
      <c r="H8" s="281"/>
      <c r="I8" s="281" t="s">
        <v>17</v>
      </c>
      <c r="J8" s="281" t="s">
        <v>18</v>
      </c>
      <c r="K8" s="283" t="s">
        <v>5</v>
      </c>
      <c r="L8" s="283" t="s">
        <v>11</v>
      </c>
      <c r="M8" s="283"/>
    </row>
    <row r="9" spans="1:13" ht="137.25" customHeight="1" x14ac:dyDescent="0.25">
      <c r="A9" s="21"/>
      <c r="B9" s="279"/>
      <c r="C9" s="279"/>
      <c r="D9" s="279"/>
      <c r="E9" s="279"/>
      <c r="F9" s="279"/>
      <c r="G9" s="279"/>
      <c r="H9" s="281"/>
      <c r="I9" s="281"/>
      <c r="J9" s="281"/>
      <c r="K9" s="283" t="s">
        <v>10</v>
      </c>
      <c r="L9" s="17" t="s">
        <v>25</v>
      </c>
      <c r="M9" s="17" t="s">
        <v>20</v>
      </c>
    </row>
    <row r="10" spans="1:13" s="10" customFormat="1" ht="22" customHeight="1" x14ac:dyDescent="0.25">
      <c r="A10" s="22"/>
      <c r="B10" s="11">
        <v>1</v>
      </c>
      <c r="C10" s="11">
        <v>2</v>
      </c>
      <c r="D10" s="11">
        <v>3</v>
      </c>
      <c r="E10" s="11">
        <v>4</v>
      </c>
      <c r="F10" s="11">
        <v>5</v>
      </c>
      <c r="G10" s="11">
        <v>6</v>
      </c>
      <c r="H10" s="11">
        <v>7</v>
      </c>
      <c r="I10" s="11">
        <v>8</v>
      </c>
      <c r="J10" s="11">
        <v>9</v>
      </c>
      <c r="K10" s="11">
        <v>10</v>
      </c>
      <c r="L10" s="11">
        <v>11</v>
      </c>
      <c r="M10" s="11">
        <v>12</v>
      </c>
    </row>
    <row r="11" spans="1:13" s="20" customFormat="1" ht="201" customHeight="1" x14ac:dyDescent="0.25">
      <c r="B11" s="23" t="s">
        <v>26</v>
      </c>
      <c r="C11" s="24" t="s">
        <v>9</v>
      </c>
      <c r="D11" s="24"/>
      <c r="E11" s="24"/>
      <c r="F11" s="24" t="s">
        <v>27</v>
      </c>
      <c r="G11" s="24" t="s">
        <v>28</v>
      </c>
      <c r="H11" s="25"/>
      <c r="I11" s="25"/>
      <c r="J11" s="25"/>
      <c r="K11" s="25"/>
      <c r="L11" s="26"/>
      <c r="M11" s="27"/>
    </row>
    <row r="13" spans="1:13" x14ac:dyDescent="0.25">
      <c r="B13" s="280" t="s">
        <v>15</v>
      </c>
      <c r="C13" s="280"/>
      <c r="D13" s="280"/>
      <c r="E13" s="280"/>
      <c r="F13" s="280"/>
      <c r="G13" s="280"/>
      <c r="H13" s="280"/>
      <c r="I13" s="280"/>
      <c r="J13" s="280"/>
      <c r="K13" s="280"/>
      <c r="L13" s="280"/>
    </row>
    <row r="14" spans="1:13" x14ac:dyDescent="0.25">
      <c r="B14" s="280" t="s">
        <v>21</v>
      </c>
      <c r="C14" s="280"/>
      <c r="D14" s="280"/>
      <c r="E14" s="280"/>
      <c r="F14" s="280"/>
      <c r="G14" s="280"/>
      <c r="H14" s="280"/>
      <c r="I14" s="280"/>
      <c r="J14" s="280"/>
      <c r="K14" s="280"/>
      <c r="L14" s="280"/>
    </row>
  </sheetData>
  <mergeCells count="19">
    <mergeCell ref="B13:L13"/>
    <mergeCell ref="B14:L14"/>
    <mergeCell ref="H7:H9"/>
    <mergeCell ref="I7:J7"/>
    <mergeCell ref="K7:M7"/>
    <mergeCell ref="I8:I9"/>
    <mergeCell ref="J8:J9"/>
    <mergeCell ref="K8:K9"/>
    <mergeCell ref="L8:M8"/>
    <mergeCell ref="B3:M3"/>
    <mergeCell ref="B4:M4"/>
    <mergeCell ref="B5:M5"/>
    <mergeCell ref="A7:A8"/>
    <mergeCell ref="B7:B9"/>
    <mergeCell ref="C7:C9"/>
    <mergeCell ref="D7:D9"/>
    <mergeCell ref="E7:E9"/>
    <mergeCell ref="F7:F9"/>
    <mergeCell ref="G7:G9"/>
  </mergeCells>
  <conditionalFormatting sqref="B11">
    <cfRule type="duplicateValues" dxfId="3" priority="1"/>
    <cfRule type="duplicateValues" dxfId="2" priority="2"/>
  </conditionalFormatting>
  <printOptions horizontalCentered="1"/>
  <pageMargins left="7.874015748031496E-2" right="7.874015748031496E-2" top="0.35433070866141736" bottom="0.35433070866141736" header="0.31496062992125984" footer="0.31496062992125984"/>
  <pageSetup paperSize="9" scale="77"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20"/>
  <sheetViews>
    <sheetView zoomScaleNormal="100" workbookViewId="0">
      <selection activeCell="G11" sqref="G11:G13"/>
    </sheetView>
  </sheetViews>
  <sheetFormatPr defaultColWidth="9.1796875" defaultRowHeight="14.5" x14ac:dyDescent="0.35"/>
  <cols>
    <col min="1" max="1" width="69.54296875" style="28" customWidth="1"/>
    <col min="2" max="3" width="4.26953125" style="28" customWidth="1"/>
    <col min="4" max="4" width="4" style="28" bestFit="1" customWidth="1"/>
    <col min="5" max="5" width="7.7265625" style="28" bestFit="1" customWidth="1"/>
    <col min="6" max="6" width="6.7265625" style="28" bestFit="1" customWidth="1"/>
    <col min="7" max="7" width="4" style="28" bestFit="1" customWidth="1"/>
    <col min="8" max="8" width="7.7265625" style="28" bestFit="1" customWidth="1"/>
    <col min="9" max="9" width="6.54296875" style="28" bestFit="1" customWidth="1"/>
    <col min="10" max="10" width="7.54296875" style="28" customWidth="1"/>
    <col min="11" max="11" width="8" style="28" customWidth="1"/>
    <col min="12" max="12" width="4" style="28" bestFit="1" customWidth="1"/>
    <col min="13" max="13" width="6.1796875" style="28" customWidth="1"/>
    <col min="14" max="14" width="9.26953125" style="28" customWidth="1"/>
    <col min="15" max="15" width="11.1796875" style="28" customWidth="1"/>
    <col min="16" max="16" width="9.1796875" style="28" customWidth="1"/>
    <col min="17" max="17" width="4" style="28" bestFit="1" customWidth="1"/>
    <col min="18" max="18" width="11.26953125" style="28" customWidth="1"/>
    <col min="19" max="19" width="10.1796875" style="28" customWidth="1"/>
    <col min="20" max="20" width="4" style="28" bestFit="1" customWidth="1"/>
    <col min="21" max="21" width="9.1796875" style="28" customWidth="1"/>
    <col min="22" max="22" width="7.7265625" style="28" customWidth="1"/>
    <col min="23" max="16384" width="9.1796875" style="28"/>
  </cols>
  <sheetData>
    <row r="1" spans="1:22" ht="42.75" customHeight="1" x14ac:dyDescent="0.35"/>
    <row r="2" spans="1:22" ht="17.5" x14ac:dyDescent="0.35">
      <c r="A2" s="277" t="s">
        <v>0</v>
      </c>
      <c r="B2" s="277"/>
      <c r="C2" s="277"/>
      <c r="D2" s="277"/>
      <c r="E2" s="277"/>
      <c r="F2" s="277"/>
      <c r="G2" s="277"/>
      <c r="H2" s="277"/>
      <c r="I2" s="277"/>
      <c r="J2" s="277"/>
      <c r="K2" s="277"/>
      <c r="L2" s="277"/>
      <c r="M2" s="277"/>
      <c r="N2" s="277"/>
      <c r="O2" s="277"/>
      <c r="P2" s="277"/>
      <c r="Q2" s="277"/>
      <c r="R2" s="277"/>
      <c r="S2" s="277"/>
      <c r="T2" s="277"/>
      <c r="U2" s="277"/>
      <c r="V2" s="277"/>
    </row>
    <row r="3" spans="1:22" ht="38.25" customHeight="1" x14ac:dyDescent="0.35">
      <c r="A3" s="277" t="s">
        <v>29</v>
      </c>
      <c r="B3" s="277"/>
      <c r="C3" s="277"/>
      <c r="D3" s="277"/>
      <c r="E3" s="277"/>
      <c r="F3" s="277"/>
      <c r="G3" s="277"/>
      <c r="H3" s="277"/>
      <c r="I3" s="277"/>
      <c r="J3" s="277"/>
      <c r="K3" s="277"/>
      <c r="L3" s="277"/>
      <c r="M3" s="277"/>
      <c r="N3" s="277"/>
      <c r="O3" s="277"/>
      <c r="P3" s="277"/>
      <c r="Q3" s="277"/>
      <c r="R3" s="277"/>
      <c r="S3" s="277"/>
      <c r="T3" s="277"/>
      <c r="U3" s="277"/>
      <c r="V3" s="277"/>
    </row>
    <row r="4" spans="1:22" ht="17.5" x14ac:dyDescent="0.35">
      <c r="A4" s="277" t="s">
        <v>19</v>
      </c>
      <c r="B4" s="277"/>
      <c r="C4" s="277"/>
      <c r="D4" s="277"/>
      <c r="E4" s="277"/>
      <c r="F4" s="277"/>
      <c r="G4" s="277"/>
      <c r="H4" s="277"/>
      <c r="I4" s="277"/>
      <c r="J4" s="277"/>
      <c r="K4" s="277"/>
      <c r="L4" s="277"/>
      <c r="M4" s="277"/>
      <c r="N4" s="277"/>
      <c r="O4" s="277"/>
      <c r="P4" s="277"/>
      <c r="Q4" s="277"/>
      <c r="R4" s="277"/>
      <c r="S4" s="277"/>
      <c r="T4" s="277"/>
      <c r="U4" s="277"/>
      <c r="V4" s="277"/>
    </row>
    <row r="6" spans="1:22" ht="43.5" customHeight="1" x14ac:dyDescent="0.35">
      <c r="A6" s="284" t="s">
        <v>30</v>
      </c>
      <c r="B6" s="284"/>
      <c r="C6" s="284"/>
      <c r="D6" s="285" t="s">
        <v>31</v>
      </c>
      <c r="E6" s="285"/>
      <c r="F6" s="285"/>
      <c r="G6" s="285"/>
      <c r="H6" s="285"/>
      <c r="I6" s="285"/>
      <c r="J6" s="285"/>
      <c r="K6" s="285"/>
      <c r="L6" s="285"/>
      <c r="M6" s="285"/>
      <c r="N6" s="285"/>
      <c r="O6" s="285" t="s">
        <v>32</v>
      </c>
      <c r="P6" s="285"/>
      <c r="Q6" s="285"/>
      <c r="R6" s="285"/>
      <c r="S6" s="285"/>
      <c r="T6" s="285" t="s">
        <v>33</v>
      </c>
      <c r="U6" s="285"/>
      <c r="V6" s="285"/>
    </row>
    <row r="7" spans="1:22" ht="41.25" customHeight="1" x14ac:dyDescent="0.35">
      <c r="A7" s="284"/>
      <c r="B7" s="284"/>
      <c r="C7" s="284"/>
      <c r="D7" s="286" t="s">
        <v>34</v>
      </c>
      <c r="E7" s="286"/>
      <c r="F7" s="286"/>
      <c r="G7" s="286" t="s">
        <v>35</v>
      </c>
      <c r="H7" s="286"/>
      <c r="I7" s="286"/>
      <c r="J7" s="286" t="s">
        <v>36</v>
      </c>
      <c r="K7" s="286" t="s">
        <v>37</v>
      </c>
      <c r="L7" s="287" t="s">
        <v>38</v>
      </c>
      <c r="M7" s="287"/>
      <c r="N7" s="286" t="s">
        <v>39</v>
      </c>
      <c r="O7" s="286" t="s">
        <v>40</v>
      </c>
      <c r="P7" s="286" t="s">
        <v>41</v>
      </c>
      <c r="Q7" s="286" t="s">
        <v>42</v>
      </c>
      <c r="R7" s="286"/>
      <c r="S7" s="286" t="s">
        <v>43</v>
      </c>
      <c r="T7" s="286" t="s">
        <v>44</v>
      </c>
      <c r="U7" s="286" t="s">
        <v>45</v>
      </c>
      <c r="V7" s="286"/>
    </row>
    <row r="8" spans="1:22" x14ac:dyDescent="0.35">
      <c r="A8" s="285" t="s">
        <v>46</v>
      </c>
      <c r="B8" s="286" t="s">
        <v>47</v>
      </c>
      <c r="C8" s="286" t="s">
        <v>48</v>
      </c>
      <c r="D8" s="286" t="s">
        <v>44</v>
      </c>
      <c r="E8" s="286" t="s">
        <v>45</v>
      </c>
      <c r="F8" s="286"/>
      <c r="G8" s="286" t="s">
        <v>44</v>
      </c>
      <c r="H8" s="286" t="s">
        <v>45</v>
      </c>
      <c r="I8" s="286"/>
      <c r="J8" s="286"/>
      <c r="K8" s="286"/>
      <c r="L8" s="287"/>
      <c r="M8" s="287"/>
      <c r="N8" s="286"/>
      <c r="O8" s="286"/>
      <c r="P8" s="286"/>
      <c r="Q8" s="286" t="s">
        <v>44</v>
      </c>
      <c r="R8" s="286" t="s">
        <v>49</v>
      </c>
      <c r="S8" s="286"/>
      <c r="T8" s="286"/>
      <c r="U8" s="286" t="s">
        <v>50</v>
      </c>
      <c r="V8" s="286" t="s">
        <v>51</v>
      </c>
    </row>
    <row r="9" spans="1:22" ht="36" x14ac:dyDescent="0.35">
      <c r="A9" s="285"/>
      <c r="B9" s="286"/>
      <c r="C9" s="286"/>
      <c r="D9" s="286"/>
      <c r="E9" s="29" t="s">
        <v>50</v>
      </c>
      <c r="F9" s="29" t="s">
        <v>51</v>
      </c>
      <c r="G9" s="286"/>
      <c r="H9" s="29" t="s">
        <v>52</v>
      </c>
      <c r="I9" s="29" t="s">
        <v>53</v>
      </c>
      <c r="J9" s="286"/>
      <c r="K9" s="286"/>
      <c r="L9" s="29" t="s">
        <v>44</v>
      </c>
      <c r="M9" s="29" t="s">
        <v>54</v>
      </c>
      <c r="N9" s="286"/>
      <c r="O9" s="286"/>
      <c r="P9" s="286"/>
      <c r="Q9" s="286"/>
      <c r="R9" s="286"/>
      <c r="S9" s="286"/>
      <c r="T9" s="286"/>
      <c r="U9" s="286"/>
      <c r="V9" s="286"/>
    </row>
    <row r="10" spans="1:22" x14ac:dyDescent="0.35">
      <c r="A10" s="30">
        <v>1</v>
      </c>
      <c r="B10" s="30">
        <v>2</v>
      </c>
      <c r="C10" s="30">
        <v>3</v>
      </c>
      <c r="D10" s="30">
        <v>4</v>
      </c>
      <c r="E10" s="30">
        <v>5</v>
      </c>
      <c r="F10" s="30">
        <v>6</v>
      </c>
      <c r="G10" s="30">
        <v>7</v>
      </c>
      <c r="H10" s="30">
        <v>8</v>
      </c>
      <c r="I10" s="30">
        <v>9</v>
      </c>
      <c r="J10" s="30">
        <v>10</v>
      </c>
      <c r="K10" s="30">
        <v>11</v>
      </c>
      <c r="L10" s="30">
        <v>12</v>
      </c>
      <c r="M10" s="30">
        <v>13</v>
      </c>
      <c r="N10" s="30">
        <v>14</v>
      </c>
      <c r="O10" s="30">
        <v>15</v>
      </c>
      <c r="P10" s="30">
        <v>16</v>
      </c>
      <c r="Q10" s="30">
        <v>17</v>
      </c>
      <c r="R10" s="30">
        <v>18</v>
      </c>
      <c r="S10" s="30">
        <v>19</v>
      </c>
      <c r="T10" s="30">
        <v>20</v>
      </c>
      <c r="U10" s="30">
        <v>21</v>
      </c>
      <c r="V10" s="30">
        <v>22</v>
      </c>
    </row>
    <row r="11" spans="1:22" ht="52.5" x14ac:dyDescent="0.35">
      <c r="A11" s="31" t="s">
        <v>55</v>
      </c>
      <c r="B11" s="32"/>
      <c r="C11" s="32"/>
      <c r="D11" s="32"/>
      <c r="E11" s="32"/>
      <c r="F11" s="32"/>
      <c r="G11" s="32"/>
      <c r="H11" s="32"/>
      <c r="I11" s="32"/>
      <c r="J11" s="32"/>
      <c r="K11" s="32"/>
      <c r="L11" s="32"/>
      <c r="M11" s="32"/>
      <c r="N11" s="32"/>
      <c r="O11" s="32"/>
      <c r="P11" s="32"/>
      <c r="Q11" s="32"/>
      <c r="R11" s="32"/>
      <c r="S11" s="32"/>
      <c r="T11" s="32"/>
      <c r="U11" s="32"/>
      <c r="V11" s="32"/>
    </row>
    <row r="20" spans="7:7" x14ac:dyDescent="0.35">
      <c r="G20" s="33"/>
    </row>
  </sheetData>
  <mergeCells count="30">
    <mergeCell ref="U8:U9"/>
    <mergeCell ref="V8:V9"/>
    <mergeCell ref="S7:S9"/>
    <mergeCell ref="T7:T9"/>
    <mergeCell ref="U7:V7"/>
    <mergeCell ref="H8:I8"/>
    <mergeCell ref="K7:K9"/>
    <mergeCell ref="L7:M8"/>
    <mergeCell ref="N7:N9"/>
    <mergeCell ref="A8:A9"/>
    <mergeCell ref="B8:B9"/>
    <mergeCell ref="C8:C9"/>
    <mergeCell ref="D8:D9"/>
    <mergeCell ref="E8:F8"/>
    <mergeCell ref="A2:V2"/>
    <mergeCell ref="A3:V3"/>
    <mergeCell ref="A4:V4"/>
    <mergeCell ref="A6:C7"/>
    <mergeCell ref="D6:N6"/>
    <mergeCell ref="O6:S6"/>
    <mergeCell ref="T6:V6"/>
    <mergeCell ref="D7:F7"/>
    <mergeCell ref="G7:I7"/>
    <mergeCell ref="J7:J9"/>
    <mergeCell ref="O7:O9"/>
    <mergeCell ref="P7:P9"/>
    <mergeCell ref="Q7:R7"/>
    <mergeCell ref="Q8:Q9"/>
    <mergeCell ref="R8:R9"/>
    <mergeCell ref="G8:G9"/>
  </mergeCells>
  <conditionalFormatting sqref="A11">
    <cfRule type="duplicateValues" dxfId="1" priority="1"/>
    <cfRule type="duplicateValues" dxfId="0" priority="2"/>
  </conditionalFormatting>
  <printOptions horizontalCentered="1"/>
  <pageMargins left="0.11811023622047245" right="0.11811023622047245" top="0.39370078740157483" bottom="0.39370078740157483" header="0.31496062992125984" footer="0.31496062992125984"/>
  <pageSetup paperSize="9" scale="65" orientation="landscape"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5"/>
  <sheetViews>
    <sheetView view="pageBreakPreview" topLeftCell="A67" zoomScale="60" workbookViewId="0">
      <selection activeCell="L16" sqref="L16"/>
    </sheetView>
  </sheetViews>
  <sheetFormatPr defaultRowHeight="12.5" x14ac:dyDescent="0.25"/>
  <cols>
    <col min="1" max="1" width="9.7265625" customWidth="1"/>
    <col min="2" max="2" width="2.81640625" customWidth="1"/>
    <col min="3" max="3" width="2.54296875" customWidth="1"/>
    <col min="4" max="4" width="51.54296875" customWidth="1"/>
    <col min="5" max="5" width="16.1796875" customWidth="1"/>
    <col min="6" max="6" width="14.7265625" customWidth="1"/>
    <col min="7" max="7" width="16.453125" style="40" customWidth="1"/>
    <col min="8" max="8" width="15.7265625" customWidth="1"/>
    <col min="9" max="9" width="15.1796875" customWidth="1"/>
    <col min="10" max="10" width="39" customWidth="1"/>
    <col min="11" max="15" width="14.26953125" customWidth="1"/>
    <col min="17" max="17" width="14.7265625" customWidth="1"/>
  </cols>
  <sheetData>
    <row r="1" spans="1:17" ht="18" thickBot="1" x14ac:dyDescent="0.3">
      <c r="A1" s="261" t="s">
        <v>190</v>
      </c>
      <c r="B1" s="261"/>
      <c r="C1" s="261"/>
      <c r="D1" s="261"/>
      <c r="E1" s="261"/>
      <c r="F1" s="261"/>
      <c r="G1" s="261"/>
      <c r="H1" s="261"/>
      <c r="I1" s="261"/>
    </row>
    <row r="2" spans="1:17" ht="14" x14ac:dyDescent="0.25">
      <c r="A2" s="35"/>
      <c r="B2" s="35"/>
      <c r="C2" s="35"/>
      <c r="D2" s="36"/>
      <c r="E2" s="37"/>
      <c r="F2" s="38"/>
      <c r="G2" s="86"/>
      <c r="H2" s="34"/>
      <c r="I2" s="39" t="s">
        <v>93</v>
      </c>
      <c r="J2" s="288" t="s">
        <v>7</v>
      </c>
      <c r="K2" s="291" t="s">
        <v>321</v>
      </c>
      <c r="L2" s="292"/>
      <c r="M2" s="292"/>
      <c r="N2" s="292"/>
      <c r="O2" s="293"/>
    </row>
    <row r="3" spans="1:17" s="40" customFormat="1" ht="13" x14ac:dyDescent="0.25">
      <c r="A3" s="294" t="s">
        <v>56</v>
      </c>
      <c r="B3" s="269" t="s">
        <v>7</v>
      </c>
      <c r="C3" s="270"/>
      <c r="D3" s="271"/>
      <c r="E3" s="295" t="s">
        <v>8</v>
      </c>
      <c r="F3" s="295"/>
      <c r="G3" s="295" t="s">
        <v>261</v>
      </c>
      <c r="H3" s="295"/>
      <c r="I3" s="295"/>
      <c r="J3" s="289"/>
      <c r="K3" s="296" t="s">
        <v>322</v>
      </c>
      <c r="L3" s="297"/>
      <c r="M3" s="298" t="s">
        <v>323</v>
      </c>
      <c r="N3" s="299"/>
      <c r="O3" s="300"/>
    </row>
    <row r="4" spans="1:17" s="40" customFormat="1" ht="13" x14ac:dyDescent="0.25">
      <c r="A4" s="294"/>
      <c r="B4" s="272"/>
      <c r="C4" s="273"/>
      <c r="D4" s="274"/>
      <c r="E4" s="265" t="s">
        <v>272</v>
      </c>
      <c r="F4" s="295" t="s">
        <v>400</v>
      </c>
      <c r="G4" s="295" t="s">
        <v>5</v>
      </c>
      <c r="H4" s="295" t="s">
        <v>91</v>
      </c>
      <c r="I4" s="295"/>
      <c r="J4" s="289"/>
      <c r="K4" s="310" t="s">
        <v>324</v>
      </c>
      <c r="L4" s="305" t="s">
        <v>325</v>
      </c>
      <c r="M4" s="307" t="s">
        <v>5</v>
      </c>
      <c r="N4" s="301" t="s">
        <v>326</v>
      </c>
      <c r="O4" s="303" t="s">
        <v>327</v>
      </c>
    </row>
    <row r="5" spans="1:17" s="40" customFormat="1" ht="91" x14ac:dyDescent="0.25">
      <c r="A5" s="294"/>
      <c r="B5" s="272"/>
      <c r="C5" s="273"/>
      <c r="D5" s="274"/>
      <c r="E5" s="266"/>
      <c r="F5" s="309"/>
      <c r="G5" s="309"/>
      <c r="H5" s="96" t="s">
        <v>271</v>
      </c>
      <c r="I5" s="96" t="s">
        <v>270</v>
      </c>
      <c r="J5" s="290"/>
      <c r="K5" s="311"/>
      <c r="L5" s="306"/>
      <c r="M5" s="308"/>
      <c r="N5" s="302"/>
      <c r="O5" s="304"/>
    </row>
    <row r="6" spans="1:17" ht="13.5" thickBot="1" x14ac:dyDescent="0.35">
      <c r="A6" s="74">
        <v>1</v>
      </c>
      <c r="B6" s="263">
        <v>2</v>
      </c>
      <c r="C6" s="263"/>
      <c r="D6" s="263"/>
      <c r="E6" s="75">
        <v>3</v>
      </c>
      <c r="F6" s="97">
        <v>4</v>
      </c>
      <c r="G6" s="97">
        <v>5</v>
      </c>
      <c r="H6" s="97">
        <v>6</v>
      </c>
      <c r="I6" s="97">
        <v>7</v>
      </c>
      <c r="J6" s="100">
        <v>1</v>
      </c>
      <c r="K6" s="101">
        <v>7</v>
      </c>
      <c r="L6" s="102">
        <v>8</v>
      </c>
      <c r="M6" s="102">
        <v>9</v>
      </c>
      <c r="N6" s="103">
        <v>10</v>
      </c>
      <c r="O6" s="104">
        <v>11</v>
      </c>
    </row>
    <row r="7" spans="1:17" ht="14" x14ac:dyDescent="0.3">
      <c r="A7" s="66"/>
      <c r="B7" s="259" t="s">
        <v>14</v>
      </c>
      <c r="C7" s="259"/>
      <c r="D7" s="259"/>
      <c r="E7" s="61">
        <f>E9+E19+E20</f>
        <v>8635915305.1000004</v>
      </c>
      <c r="F7" s="61">
        <f>F9+F19+F20</f>
        <v>8598987883.3999996</v>
      </c>
      <c r="G7" s="61">
        <f>G9+G19+G20</f>
        <v>4018215857</v>
      </c>
      <c r="H7" s="61">
        <f>G7*100/E7</f>
        <v>46.53</v>
      </c>
      <c r="I7" s="92">
        <f>G7*100/F7</f>
        <v>46.73</v>
      </c>
      <c r="J7" s="105" t="s">
        <v>328</v>
      </c>
      <c r="K7" s="106">
        <v>8635915305.1000004</v>
      </c>
      <c r="L7" s="107">
        <v>8605941984.6000004</v>
      </c>
      <c r="M7" s="107">
        <v>6257623143.1999998</v>
      </c>
      <c r="N7" s="107">
        <v>72.5</v>
      </c>
      <c r="O7" s="108">
        <v>72.7</v>
      </c>
      <c r="Q7" s="76">
        <f t="shared" ref="Q7:Q38" si="0">L7-F7</f>
        <v>6954101.2000000002</v>
      </c>
    </row>
    <row r="8" spans="1:17" ht="14" x14ac:dyDescent="0.3">
      <c r="A8" s="67"/>
      <c r="B8" s="275" t="s">
        <v>1</v>
      </c>
      <c r="C8" s="275"/>
      <c r="D8" s="275"/>
      <c r="E8" s="51"/>
      <c r="F8" s="51"/>
      <c r="G8" s="51"/>
      <c r="H8" s="51"/>
      <c r="I8" s="90"/>
      <c r="Q8" s="76">
        <f t="shared" si="0"/>
        <v>0</v>
      </c>
    </row>
    <row r="9" spans="1:17" ht="14" x14ac:dyDescent="0.3">
      <c r="A9" s="68" t="s">
        <v>72</v>
      </c>
      <c r="B9" s="276" t="s">
        <v>70</v>
      </c>
      <c r="C9" s="276"/>
      <c r="D9" s="276"/>
      <c r="E9" s="51">
        <f>E11+E12</f>
        <v>118953528.8</v>
      </c>
      <c r="F9" s="51">
        <f>F11+F12</f>
        <v>118953528.8</v>
      </c>
      <c r="G9" s="51">
        <f>G11+G12</f>
        <v>43092504.200000003</v>
      </c>
      <c r="H9" s="51">
        <f t="shared" ref="H9:H79" si="1">G9*100/E9</f>
        <v>36.229999999999997</v>
      </c>
      <c r="I9" s="90">
        <f t="shared" ref="I9:I79" si="2">G9*100/F9</f>
        <v>36.229999999999997</v>
      </c>
      <c r="J9" s="109" t="s">
        <v>329</v>
      </c>
      <c r="K9" s="110">
        <v>118953528.8</v>
      </c>
      <c r="L9" s="111">
        <v>118953528.8</v>
      </c>
      <c r="M9" s="111">
        <v>67280340.299999997</v>
      </c>
      <c r="N9" s="111">
        <v>56.6</v>
      </c>
      <c r="O9" s="112">
        <v>56.6</v>
      </c>
      <c r="Q9" s="76">
        <f t="shared" si="0"/>
        <v>0</v>
      </c>
    </row>
    <row r="10" spans="1:17" ht="14" x14ac:dyDescent="0.3">
      <c r="A10" s="68"/>
      <c r="B10" s="98"/>
      <c r="C10" s="257" t="s">
        <v>1</v>
      </c>
      <c r="D10" s="257"/>
      <c r="E10" s="51"/>
      <c r="F10" s="51"/>
      <c r="G10" s="51"/>
      <c r="H10" s="51"/>
      <c r="I10" s="90"/>
      <c r="Q10" s="76">
        <f t="shared" si="0"/>
        <v>0</v>
      </c>
    </row>
    <row r="11" spans="1:17" ht="23" x14ac:dyDescent="0.3">
      <c r="A11" s="67" t="s">
        <v>73</v>
      </c>
      <c r="B11" s="62"/>
      <c r="C11" s="239" t="s">
        <v>188</v>
      </c>
      <c r="D11" s="239"/>
      <c r="E11" s="51">
        <v>6637.5</v>
      </c>
      <c r="F11" s="51">
        <v>7637.5</v>
      </c>
      <c r="G11" s="51">
        <v>7284.8</v>
      </c>
      <c r="H11" s="51">
        <f t="shared" si="1"/>
        <v>109.75</v>
      </c>
      <c r="I11" s="90">
        <f t="shared" si="2"/>
        <v>95.38</v>
      </c>
      <c r="J11" s="109" t="s">
        <v>330</v>
      </c>
      <c r="K11" s="110">
        <v>6637.5</v>
      </c>
      <c r="L11" s="111">
        <v>7637.5</v>
      </c>
      <c r="M11" s="111">
        <v>7284.8</v>
      </c>
      <c r="N11" s="111">
        <v>109.8</v>
      </c>
      <c r="O11" s="112">
        <v>95.4</v>
      </c>
      <c r="Q11" s="76">
        <f t="shared" si="0"/>
        <v>0</v>
      </c>
    </row>
    <row r="12" spans="1:17" ht="13" x14ac:dyDescent="0.3">
      <c r="A12" s="67" t="s">
        <v>74</v>
      </c>
      <c r="B12" s="62"/>
      <c r="C12" s="239" t="s">
        <v>189</v>
      </c>
      <c r="D12" s="239"/>
      <c r="E12" s="51">
        <f>E14+E15+E16+E17+E18</f>
        <v>118946891.3</v>
      </c>
      <c r="F12" s="51">
        <f>F14+F15+F16+F17+F18</f>
        <v>118945891.3</v>
      </c>
      <c r="G12" s="51">
        <f>G14+G15+G16+G17+G18</f>
        <v>43085219.399999999</v>
      </c>
      <c r="H12" s="51">
        <f t="shared" si="1"/>
        <v>36.22</v>
      </c>
      <c r="I12" s="90">
        <f t="shared" si="2"/>
        <v>36.22</v>
      </c>
      <c r="J12" s="109" t="s">
        <v>331</v>
      </c>
      <c r="K12" s="110">
        <v>118946891.3</v>
      </c>
      <c r="L12" s="111">
        <v>118945891.3</v>
      </c>
      <c r="M12" s="111">
        <v>67273055.5</v>
      </c>
      <c r="N12" s="111">
        <v>56.6</v>
      </c>
      <c r="O12" s="112">
        <v>56.6</v>
      </c>
      <c r="Q12" s="76">
        <f t="shared" si="0"/>
        <v>0</v>
      </c>
    </row>
    <row r="13" spans="1:17" ht="13" x14ac:dyDescent="0.3">
      <c r="A13" s="67"/>
      <c r="B13" s="62"/>
      <c r="C13" s="95"/>
      <c r="D13" s="54" t="s">
        <v>1</v>
      </c>
      <c r="E13" s="54"/>
      <c r="F13" s="54"/>
      <c r="G13" s="54"/>
      <c r="H13" s="51"/>
      <c r="I13" s="90"/>
      <c r="Q13" s="76">
        <f t="shared" si="0"/>
        <v>0</v>
      </c>
    </row>
    <row r="14" spans="1:17" ht="80.5" x14ac:dyDescent="0.3">
      <c r="A14" s="67" t="s">
        <v>74</v>
      </c>
      <c r="B14" s="62"/>
      <c r="C14" s="95"/>
      <c r="D14" s="53" t="s">
        <v>245</v>
      </c>
      <c r="E14" s="52">
        <v>86141771.299999997</v>
      </c>
      <c r="F14" s="52">
        <v>86141771.299999997</v>
      </c>
      <c r="G14" s="52">
        <v>34540078</v>
      </c>
      <c r="H14" s="52">
        <f t="shared" ref="H14:H18" si="3">G14*100/E14</f>
        <v>40.1</v>
      </c>
      <c r="I14" s="91">
        <f t="shared" ref="I14:I18" si="4">G14*100/F14</f>
        <v>40.1</v>
      </c>
      <c r="J14" s="113" t="s">
        <v>332</v>
      </c>
      <c r="K14" s="114">
        <v>86141771.299999997</v>
      </c>
      <c r="L14" s="115">
        <v>86141771.299999997</v>
      </c>
      <c r="M14" s="115">
        <v>53087465.700000003</v>
      </c>
      <c r="N14" s="116">
        <v>61.6</v>
      </c>
      <c r="O14" s="117">
        <v>61.6</v>
      </c>
      <c r="Q14" s="76">
        <f t="shared" si="0"/>
        <v>0</v>
      </c>
    </row>
    <row r="15" spans="1:17" ht="57.5" x14ac:dyDescent="0.3">
      <c r="A15" s="67" t="s">
        <v>74</v>
      </c>
      <c r="B15" s="62"/>
      <c r="C15" s="95"/>
      <c r="D15" s="53" t="s">
        <v>246</v>
      </c>
      <c r="E15" s="52">
        <v>30169703.300000001</v>
      </c>
      <c r="F15" s="52">
        <v>30168703.300000001</v>
      </c>
      <c r="G15" s="52">
        <v>7850091.0999999996</v>
      </c>
      <c r="H15" s="52">
        <f t="shared" si="3"/>
        <v>26.02</v>
      </c>
      <c r="I15" s="91">
        <f t="shared" si="4"/>
        <v>26.02</v>
      </c>
      <c r="J15" s="113" t="s">
        <v>333</v>
      </c>
      <c r="K15" s="114">
        <v>30169703.300000001</v>
      </c>
      <c r="L15" s="115">
        <v>30168703.300000001</v>
      </c>
      <c r="M15" s="115">
        <v>12971686.9</v>
      </c>
      <c r="N15" s="116">
        <v>43</v>
      </c>
      <c r="O15" s="117">
        <v>43</v>
      </c>
      <c r="Q15" s="76">
        <f t="shared" si="0"/>
        <v>0</v>
      </c>
    </row>
    <row r="16" spans="1:17" ht="34.5" x14ac:dyDescent="0.3">
      <c r="A16" s="67" t="s">
        <v>74</v>
      </c>
      <c r="B16" s="62"/>
      <c r="C16" s="95"/>
      <c r="D16" s="53" t="s">
        <v>247</v>
      </c>
      <c r="E16" s="52">
        <v>181000</v>
      </c>
      <c r="F16" s="52">
        <v>181000</v>
      </c>
      <c r="G16" s="52">
        <v>36740.1</v>
      </c>
      <c r="H16" s="52">
        <f t="shared" si="3"/>
        <v>20.3</v>
      </c>
      <c r="I16" s="91">
        <f t="shared" si="4"/>
        <v>20.3</v>
      </c>
      <c r="J16" s="113" t="s">
        <v>334</v>
      </c>
      <c r="K16" s="114">
        <v>181000</v>
      </c>
      <c r="L16" s="115">
        <v>181000</v>
      </c>
      <c r="M16" s="115">
        <v>87053.6</v>
      </c>
      <c r="N16" s="116">
        <v>48.1</v>
      </c>
      <c r="O16" s="117">
        <v>48.1</v>
      </c>
      <c r="Q16" s="76">
        <f t="shared" si="0"/>
        <v>0</v>
      </c>
    </row>
    <row r="17" spans="1:17" ht="34.5" x14ac:dyDescent="0.3">
      <c r="A17" s="67" t="s">
        <v>74</v>
      </c>
      <c r="B17" s="62"/>
      <c r="C17" s="95"/>
      <c r="D17" s="53" t="s">
        <v>248</v>
      </c>
      <c r="E17" s="52">
        <v>1160974.3</v>
      </c>
      <c r="F17" s="52">
        <v>1160974.3</v>
      </c>
      <c r="G17" s="52">
        <v>478245.7</v>
      </c>
      <c r="H17" s="52">
        <f t="shared" si="3"/>
        <v>41.19</v>
      </c>
      <c r="I17" s="91">
        <f t="shared" si="4"/>
        <v>41.19</v>
      </c>
      <c r="J17" s="113" t="s">
        <v>335</v>
      </c>
      <c r="K17" s="114">
        <v>1160974.3</v>
      </c>
      <c r="L17" s="115">
        <v>1160974.3</v>
      </c>
      <c r="M17" s="115">
        <v>707380.9</v>
      </c>
      <c r="N17" s="116">
        <v>60.9</v>
      </c>
      <c r="O17" s="117">
        <v>60.9</v>
      </c>
      <c r="Q17" s="76">
        <f t="shared" si="0"/>
        <v>0</v>
      </c>
    </row>
    <row r="18" spans="1:17" ht="69" x14ac:dyDescent="0.3">
      <c r="A18" s="67" t="s">
        <v>74</v>
      </c>
      <c r="B18" s="62"/>
      <c r="C18" s="95"/>
      <c r="D18" s="53" t="s">
        <v>191</v>
      </c>
      <c r="E18" s="52">
        <v>1293442.3999999999</v>
      </c>
      <c r="F18" s="52">
        <v>1293442.3999999999</v>
      </c>
      <c r="G18" s="52">
        <v>180064.5</v>
      </c>
      <c r="H18" s="52">
        <f t="shared" si="3"/>
        <v>13.92</v>
      </c>
      <c r="I18" s="91">
        <f t="shared" si="4"/>
        <v>13.92</v>
      </c>
      <c r="J18" s="113" t="s">
        <v>336</v>
      </c>
      <c r="K18" s="114">
        <v>1293442.3999999999</v>
      </c>
      <c r="L18" s="115">
        <v>1293442.3999999999</v>
      </c>
      <c r="M18" s="115">
        <v>419468.4</v>
      </c>
      <c r="N18" s="116">
        <v>32.4</v>
      </c>
      <c r="O18" s="117">
        <v>32.4</v>
      </c>
      <c r="Q18" s="76">
        <f t="shared" si="0"/>
        <v>0</v>
      </c>
    </row>
    <row r="19" spans="1:17" s="47" customFormat="1" ht="14" x14ac:dyDescent="0.3">
      <c r="A19" s="69" t="s">
        <v>68</v>
      </c>
      <c r="B19" s="260" t="s">
        <v>69</v>
      </c>
      <c r="C19" s="260"/>
      <c r="D19" s="260"/>
      <c r="E19" s="51">
        <v>129054.3</v>
      </c>
      <c r="F19" s="51">
        <v>129054.3</v>
      </c>
      <c r="G19" s="51">
        <v>20293</v>
      </c>
      <c r="H19" s="51">
        <f t="shared" si="1"/>
        <v>15.72</v>
      </c>
      <c r="I19" s="90">
        <f t="shared" si="2"/>
        <v>15.72</v>
      </c>
      <c r="J19" s="109" t="s">
        <v>337</v>
      </c>
      <c r="K19" s="110">
        <v>129054.3</v>
      </c>
      <c r="L19" s="111">
        <v>129054.3</v>
      </c>
      <c r="M19" s="111">
        <v>30758.400000000001</v>
      </c>
      <c r="N19" s="111">
        <v>23.8</v>
      </c>
      <c r="O19" s="112">
        <v>23.8</v>
      </c>
      <c r="Q19" s="76">
        <f t="shared" si="0"/>
        <v>0</v>
      </c>
    </row>
    <row r="20" spans="1:17" s="47" customFormat="1" ht="14" x14ac:dyDescent="0.3">
      <c r="A20" s="69" t="s">
        <v>75</v>
      </c>
      <c r="B20" s="260" t="s">
        <v>71</v>
      </c>
      <c r="C20" s="260"/>
      <c r="D20" s="260"/>
      <c r="E20" s="51">
        <f>E21+E49+E73+E78+E79</f>
        <v>8516832722</v>
      </c>
      <c r="F20" s="51">
        <f>F21+F49+F73+F78+F79</f>
        <v>8479905300.3000002</v>
      </c>
      <c r="G20" s="51">
        <f>G21+G49+G73+G78+G79</f>
        <v>3975103059.8000002</v>
      </c>
      <c r="H20" s="51">
        <f t="shared" si="1"/>
        <v>46.67</v>
      </c>
      <c r="I20" s="90">
        <f t="shared" si="2"/>
        <v>46.88</v>
      </c>
      <c r="J20" s="118" t="s">
        <v>338</v>
      </c>
      <c r="K20" s="110">
        <v>8516832722</v>
      </c>
      <c r="L20" s="111">
        <v>8486859401.5</v>
      </c>
      <c r="M20" s="111">
        <v>6190312044.5</v>
      </c>
      <c r="N20" s="111">
        <v>72.7</v>
      </c>
      <c r="O20" s="112">
        <v>72.900000000000006</v>
      </c>
      <c r="Q20" s="76">
        <f t="shared" si="0"/>
        <v>6954101.2000000002</v>
      </c>
    </row>
    <row r="21" spans="1:17" ht="13" x14ac:dyDescent="0.3">
      <c r="A21" s="70" t="s">
        <v>76</v>
      </c>
      <c r="B21" s="239" t="s">
        <v>192</v>
      </c>
      <c r="C21" s="239"/>
      <c r="D21" s="239"/>
      <c r="E21" s="51">
        <f>SUM(E23:E48)</f>
        <v>7587926787.3999996</v>
      </c>
      <c r="F21" s="51">
        <f>SUM(F23:F48)</f>
        <v>7592332420.8999996</v>
      </c>
      <c r="G21" s="51">
        <f>SUM(G23:G48)</f>
        <v>3557055392.1999998</v>
      </c>
      <c r="H21" s="51">
        <f t="shared" si="1"/>
        <v>46.88</v>
      </c>
      <c r="I21" s="90">
        <f t="shared" si="2"/>
        <v>46.85</v>
      </c>
      <c r="J21" s="118" t="s">
        <v>339</v>
      </c>
      <c r="K21" s="119">
        <v>7587926787.3999996</v>
      </c>
      <c r="L21" s="111">
        <v>7592413241.1000004</v>
      </c>
      <c r="M21" s="120">
        <v>5557687813.1999998</v>
      </c>
      <c r="N21" s="111">
        <v>73.2</v>
      </c>
      <c r="O21" s="112">
        <v>73.2</v>
      </c>
      <c r="Q21" s="76">
        <f t="shared" si="0"/>
        <v>80820.2</v>
      </c>
    </row>
    <row r="22" spans="1:17" ht="13" x14ac:dyDescent="0.3">
      <c r="A22" s="70" t="s">
        <v>76</v>
      </c>
      <c r="B22" s="65"/>
      <c r="C22" s="257" t="s">
        <v>1</v>
      </c>
      <c r="D22" s="257"/>
      <c r="E22" s="51"/>
      <c r="F22" s="51"/>
      <c r="G22" s="51"/>
      <c r="H22" s="51"/>
      <c r="I22" s="90"/>
      <c r="Q22" s="76">
        <f t="shared" si="0"/>
        <v>0</v>
      </c>
    </row>
    <row r="23" spans="1:17" ht="57.5" x14ac:dyDescent="0.3">
      <c r="A23" s="70" t="s">
        <v>76</v>
      </c>
      <c r="B23" s="65"/>
      <c r="C23" s="254" t="s">
        <v>193</v>
      </c>
      <c r="D23" s="254"/>
      <c r="E23" s="52">
        <v>3184392.9</v>
      </c>
      <c r="F23" s="52">
        <v>3184392.9</v>
      </c>
      <c r="G23" s="52">
        <v>1448241.8</v>
      </c>
      <c r="H23" s="52">
        <f t="shared" si="1"/>
        <v>45.48</v>
      </c>
      <c r="I23" s="91">
        <f t="shared" si="2"/>
        <v>45.48</v>
      </c>
      <c r="J23" s="121" t="s">
        <v>340</v>
      </c>
      <c r="K23" s="122">
        <v>3184392.9</v>
      </c>
      <c r="L23" s="123">
        <v>3184392.9</v>
      </c>
      <c r="M23" s="123">
        <v>2233621.5</v>
      </c>
      <c r="N23" s="123">
        <v>70.099999999999994</v>
      </c>
      <c r="O23" s="124">
        <v>70.099999999999994</v>
      </c>
      <c r="Q23" s="76">
        <f t="shared" si="0"/>
        <v>0</v>
      </c>
    </row>
    <row r="24" spans="1:17" ht="80.5" x14ac:dyDescent="0.3">
      <c r="A24" s="70" t="s">
        <v>76</v>
      </c>
      <c r="B24" s="65"/>
      <c r="C24" s="254" t="s">
        <v>194</v>
      </c>
      <c r="D24" s="254"/>
      <c r="E24" s="52">
        <v>537841.1</v>
      </c>
      <c r="F24" s="52">
        <v>537841.1</v>
      </c>
      <c r="G24" s="52">
        <v>245821.9</v>
      </c>
      <c r="H24" s="52">
        <f t="shared" si="1"/>
        <v>45.71</v>
      </c>
      <c r="I24" s="91">
        <f t="shared" si="2"/>
        <v>45.71</v>
      </c>
      <c r="J24" s="125" t="s">
        <v>341</v>
      </c>
      <c r="K24" s="122">
        <v>537841.1</v>
      </c>
      <c r="L24" s="123">
        <v>537841.1</v>
      </c>
      <c r="M24" s="123">
        <v>382393.3</v>
      </c>
      <c r="N24" s="123">
        <v>71.099999999999994</v>
      </c>
      <c r="O24" s="124">
        <v>71.099999999999994</v>
      </c>
      <c r="Q24" s="76">
        <f t="shared" si="0"/>
        <v>0</v>
      </c>
    </row>
    <row r="25" spans="1:17" ht="23" x14ac:dyDescent="0.3">
      <c r="A25" s="70" t="s">
        <v>76</v>
      </c>
      <c r="B25" s="65"/>
      <c r="C25" s="254" t="s">
        <v>195</v>
      </c>
      <c r="D25" s="254"/>
      <c r="E25" s="52">
        <v>85960016.700000003</v>
      </c>
      <c r="F25" s="52">
        <v>85960016.700000003</v>
      </c>
      <c r="G25" s="52">
        <v>45428928.5</v>
      </c>
      <c r="H25" s="52">
        <f t="shared" si="1"/>
        <v>52.85</v>
      </c>
      <c r="I25" s="91">
        <f t="shared" si="2"/>
        <v>52.85</v>
      </c>
      <c r="J25" s="121" t="s">
        <v>342</v>
      </c>
      <c r="K25" s="122">
        <v>85960016.700000003</v>
      </c>
      <c r="L25" s="123">
        <v>85960016.700000003</v>
      </c>
      <c r="M25" s="123">
        <v>69726038.799999997</v>
      </c>
      <c r="N25" s="123">
        <v>81.099999999999994</v>
      </c>
      <c r="O25" s="124">
        <v>81.099999999999994</v>
      </c>
      <c r="Q25" s="76">
        <f t="shared" si="0"/>
        <v>0</v>
      </c>
    </row>
    <row r="26" spans="1:17" ht="34.5" x14ac:dyDescent="0.3">
      <c r="A26" s="70" t="s">
        <v>76</v>
      </c>
      <c r="B26" s="65"/>
      <c r="C26" s="254" t="s">
        <v>196</v>
      </c>
      <c r="D26" s="254"/>
      <c r="E26" s="52">
        <v>3523421.9</v>
      </c>
      <c r="F26" s="52">
        <v>3523421.9</v>
      </c>
      <c r="G26" s="52">
        <v>1518329.8</v>
      </c>
      <c r="H26" s="52">
        <f t="shared" si="1"/>
        <v>43.09</v>
      </c>
      <c r="I26" s="91">
        <f t="shared" si="2"/>
        <v>43.09</v>
      </c>
      <c r="J26" s="121" t="s">
        <v>343</v>
      </c>
      <c r="K26" s="122">
        <v>3523421.9</v>
      </c>
      <c r="L26" s="123">
        <v>3523421.9</v>
      </c>
      <c r="M26" s="123">
        <v>2376433.2000000002</v>
      </c>
      <c r="N26" s="123">
        <v>67.400000000000006</v>
      </c>
      <c r="O26" s="124">
        <v>67.400000000000006</v>
      </c>
      <c r="Q26" s="76">
        <f t="shared" si="0"/>
        <v>0</v>
      </c>
    </row>
    <row r="27" spans="1:17" s="47" customFormat="1" ht="34.5" x14ac:dyDescent="0.3">
      <c r="A27" s="70" t="s">
        <v>76</v>
      </c>
      <c r="B27" s="64"/>
      <c r="C27" s="254" t="s">
        <v>197</v>
      </c>
      <c r="D27" s="254"/>
      <c r="E27" s="52">
        <v>7518360.7000000002</v>
      </c>
      <c r="F27" s="52">
        <v>7518360.7000000002</v>
      </c>
      <c r="G27" s="52">
        <v>3442665.4</v>
      </c>
      <c r="H27" s="52">
        <f t="shared" si="1"/>
        <v>45.79</v>
      </c>
      <c r="I27" s="91">
        <f t="shared" si="2"/>
        <v>45.79</v>
      </c>
      <c r="J27" s="121" t="s">
        <v>344</v>
      </c>
      <c r="K27" s="122">
        <v>7518360.7000000002</v>
      </c>
      <c r="L27" s="123">
        <v>7518360.7000000002</v>
      </c>
      <c r="M27" s="123">
        <v>5308559.8</v>
      </c>
      <c r="N27" s="123">
        <v>70.599999999999994</v>
      </c>
      <c r="O27" s="124">
        <v>70.599999999999994</v>
      </c>
      <c r="Q27" s="76">
        <f t="shared" si="0"/>
        <v>0</v>
      </c>
    </row>
    <row r="28" spans="1:17" ht="13" x14ac:dyDescent="0.3">
      <c r="A28" s="70" t="s">
        <v>76</v>
      </c>
      <c r="B28" s="65"/>
      <c r="C28" s="254" t="s">
        <v>198</v>
      </c>
      <c r="D28" s="254"/>
      <c r="E28" s="52">
        <v>6986788399.8999996</v>
      </c>
      <c r="F28" s="52">
        <v>6986788399.8999996</v>
      </c>
      <c r="G28" s="52">
        <v>3273836891.0999999</v>
      </c>
      <c r="H28" s="52">
        <f t="shared" si="1"/>
        <v>46.86</v>
      </c>
      <c r="I28" s="91">
        <f t="shared" si="2"/>
        <v>46.86</v>
      </c>
      <c r="J28" s="121" t="s">
        <v>345</v>
      </c>
      <c r="K28" s="122">
        <v>6986788399.8999996</v>
      </c>
      <c r="L28" s="123">
        <v>6986788399.8999996</v>
      </c>
      <c r="M28" s="123">
        <v>5116792526.8000002</v>
      </c>
      <c r="N28" s="123">
        <v>73.2</v>
      </c>
      <c r="O28" s="124">
        <v>73.2</v>
      </c>
      <c r="Q28" s="76">
        <f t="shared" si="0"/>
        <v>0</v>
      </c>
    </row>
    <row r="29" spans="1:17" ht="13" x14ac:dyDescent="0.3">
      <c r="A29" s="70" t="s">
        <v>76</v>
      </c>
      <c r="B29" s="65"/>
      <c r="C29" s="254" t="s">
        <v>199</v>
      </c>
      <c r="D29" s="254"/>
      <c r="E29" s="52">
        <v>848282.5</v>
      </c>
      <c r="F29" s="52">
        <v>848282.5</v>
      </c>
      <c r="G29" s="52">
        <v>373587.1</v>
      </c>
      <c r="H29" s="52">
        <f t="shared" si="1"/>
        <v>44.04</v>
      </c>
      <c r="I29" s="91">
        <f t="shared" si="2"/>
        <v>44.04</v>
      </c>
      <c r="J29" s="121" t="s">
        <v>346</v>
      </c>
      <c r="K29" s="122">
        <v>848282.5</v>
      </c>
      <c r="L29" s="123">
        <v>848282.5</v>
      </c>
      <c r="M29" s="123">
        <v>589143.30000000005</v>
      </c>
      <c r="N29" s="123">
        <v>69.5</v>
      </c>
      <c r="O29" s="124">
        <v>69.5</v>
      </c>
      <c r="Q29" s="76">
        <f t="shared" si="0"/>
        <v>0</v>
      </c>
    </row>
    <row r="30" spans="1:17" ht="23" x14ac:dyDescent="0.3">
      <c r="A30" s="70" t="s">
        <v>76</v>
      </c>
      <c r="B30" s="65"/>
      <c r="C30" s="254" t="s">
        <v>200</v>
      </c>
      <c r="D30" s="254"/>
      <c r="E30" s="52">
        <v>471115140.5</v>
      </c>
      <c r="F30" s="52">
        <v>471115140.5</v>
      </c>
      <c r="G30" s="52">
        <v>214577111.80000001</v>
      </c>
      <c r="H30" s="52">
        <f t="shared" si="1"/>
        <v>45.55</v>
      </c>
      <c r="I30" s="91">
        <f t="shared" si="2"/>
        <v>45.55</v>
      </c>
      <c r="J30" s="121" t="s">
        <v>347</v>
      </c>
      <c r="K30" s="122">
        <v>471115140.5</v>
      </c>
      <c r="L30" s="123">
        <v>471115140.5</v>
      </c>
      <c r="M30" s="123">
        <v>334200619.39999998</v>
      </c>
      <c r="N30" s="123">
        <v>70.900000000000006</v>
      </c>
      <c r="O30" s="124">
        <v>70.900000000000006</v>
      </c>
      <c r="Q30" s="76">
        <f t="shared" si="0"/>
        <v>0</v>
      </c>
    </row>
    <row r="31" spans="1:17" ht="13" x14ac:dyDescent="0.3">
      <c r="A31" s="70" t="s">
        <v>76</v>
      </c>
      <c r="B31" s="65"/>
      <c r="C31" s="254" t="s">
        <v>201</v>
      </c>
      <c r="D31" s="254"/>
      <c r="E31" s="52">
        <v>32306.7</v>
      </c>
      <c r="F31" s="52">
        <v>32306.7</v>
      </c>
      <c r="G31" s="52">
        <v>15311</v>
      </c>
      <c r="H31" s="52">
        <f t="shared" si="1"/>
        <v>47.39</v>
      </c>
      <c r="I31" s="91">
        <f t="shared" si="2"/>
        <v>47.39</v>
      </c>
      <c r="J31" s="121" t="s">
        <v>348</v>
      </c>
      <c r="K31" s="122">
        <v>32306.7</v>
      </c>
      <c r="L31" s="123">
        <v>32306.7</v>
      </c>
      <c r="M31" s="123">
        <v>24150</v>
      </c>
      <c r="N31" s="123">
        <v>74.8</v>
      </c>
      <c r="O31" s="124">
        <v>74.8</v>
      </c>
      <c r="Q31" s="76">
        <f t="shared" si="0"/>
        <v>0</v>
      </c>
    </row>
    <row r="32" spans="1:17" ht="23" x14ac:dyDescent="0.3">
      <c r="A32" s="70" t="s">
        <v>76</v>
      </c>
      <c r="B32" s="65"/>
      <c r="C32" s="254" t="s">
        <v>202</v>
      </c>
      <c r="D32" s="254"/>
      <c r="E32" s="52">
        <v>7222934.9000000004</v>
      </c>
      <c r="F32" s="52">
        <v>7222934.9000000004</v>
      </c>
      <c r="G32" s="52">
        <v>3811088.7</v>
      </c>
      <c r="H32" s="52">
        <f t="shared" si="1"/>
        <v>52.76</v>
      </c>
      <c r="I32" s="91">
        <f t="shared" si="2"/>
        <v>52.76</v>
      </c>
      <c r="J32" s="121" t="s">
        <v>349</v>
      </c>
      <c r="K32" s="122">
        <v>7222934.9000000004</v>
      </c>
      <c r="L32" s="123">
        <v>7223190.5</v>
      </c>
      <c r="M32" s="123">
        <v>5930763.5</v>
      </c>
      <c r="N32" s="123">
        <v>82.1</v>
      </c>
      <c r="O32" s="124">
        <v>82.1</v>
      </c>
      <c r="Q32" s="76">
        <f t="shared" si="0"/>
        <v>255.6</v>
      </c>
    </row>
    <row r="33" spans="1:17" ht="23" x14ac:dyDescent="0.3">
      <c r="A33" s="70" t="s">
        <v>76</v>
      </c>
      <c r="B33" s="65"/>
      <c r="C33" s="254" t="s">
        <v>249</v>
      </c>
      <c r="D33" s="254"/>
      <c r="E33" s="52">
        <v>5687368</v>
      </c>
      <c r="F33" s="52">
        <v>10081101.5</v>
      </c>
      <c r="G33" s="52">
        <v>4244835.7</v>
      </c>
      <c r="H33" s="52">
        <f t="shared" si="1"/>
        <v>74.64</v>
      </c>
      <c r="I33" s="91">
        <f t="shared" si="2"/>
        <v>42.11</v>
      </c>
      <c r="J33" s="121" t="s">
        <v>350</v>
      </c>
      <c r="K33" s="122">
        <v>5687368</v>
      </c>
      <c r="L33" s="126">
        <v>10081101.5</v>
      </c>
      <c r="M33" s="123">
        <v>7724023.5999999996</v>
      </c>
      <c r="N33" s="123">
        <v>135.80000000000001</v>
      </c>
      <c r="O33" s="124">
        <v>76.599999999999994</v>
      </c>
      <c r="Q33" s="76">
        <f t="shared" si="0"/>
        <v>0</v>
      </c>
    </row>
    <row r="34" spans="1:17" ht="13" x14ac:dyDescent="0.3">
      <c r="A34" s="70" t="s">
        <v>76</v>
      </c>
      <c r="B34" s="65"/>
      <c r="C34" s="254" t="s">
        <v>203</v>
      </c>
      <c r="D34" s="254"/>
      <c r="E34" s="52">
        <v>545746.9</v>
      </c>
      <c r="F34" s="52">
        <v>545746.9</v>
      </c>
      <c r="G34" s="52">
        <v>244718.3</v>
      </c>
      <c r="H34" s="52">
        <f t="shared" si="1"/>
        <v>44.84</v>
      </c>
      <c r="I34" s="91">
        <f t="shared" si="2"/>
        <v>44.84</v>
      </c>
      <c r="J34" s="121" t="s">
        <v>351</v>
      </c>
      <c r="K34" s="122">
        <v>545746.9</v>
      </c>
      <c r="L34" s="126">
        <v>545746.9</v>
      </c>
      <c r="M34" s="123">
        <v>396825.3</v>
      </c>
      <c r="N34" s="123">
        <v>72.7</v>
      </c>
      <c r="O34" s="124">
        <v>72.7</v>
      </c>
      <c r="Q34" s="76">
        <f t="shared" si="0"/>
        <v>0</v>
      </c>
    </row>
    <row r="35" spans="1:17" ht="23" x14ac:dyDescent="0.3">
      <c r="A35" s="70" t="s">
        <v>76</v>
      </c>
      <c r="B35" s="65"/>
      <c r="C35" s="254" t="s">
        <v>204</v>
      </c>
      <c r="D35" s="254"/>
      <c r="E35" s="52">
        <v>3203081</v>
      </c>
      <c r="F35" s="52">
        <v>3203081</v>
      </c>
      <c r="G35" s="52">
        <v>1759881.4</v>
      </c>
      <c r="H35" s="52">
        <f t="shared" si="1"/>
        <v>54.94</v>
      </c>
      <c r="I35" s="91">
        <f t="shared" si="2"/>
        <v>54.94</v>
      </c>
      <c r="J35" s="121" t="s">
        <v>352</v>
      </c>
      <c r="K35" s="122">
        <v>3203081</v>
      </c>
      <c r="L35" s="123">
        <v>3203081</v>
      </c>
      <c r="M35" s="123">
        <v>2596483.6</v>
      </c>
      <c r="N35" s="123">
        <v>81.099999999999994</v>
      </c>
      <c r="O35" s="124">
        <v>81.099999999999994</v>
      </c>
      <c r="Q35" s="76">
        <f t="shared" si="0"/>
        <v>0</v>
      </c>
    </row>
    <row r="36" spans="1:17" ht="23" x14ac:dyDescent="0.3">
      <c r="A36" s="70" t="s">
        <v>76</v>
      </c>
      <c r="B36" s="65"/>
      <c r="C36" s="254" t="s">
        <v>205</v>
      </c>
      <c r="D36" s="254"/>
      <c r="E36" s="52">
        <v>2357353.4</v>
      </c>
      <c r="F36" s="52">
        <v>2357353.4</v>
      </c>
      <c r="G36" s="52">
        <v>1118023.7</v>
      </c>
      <c r="H36" s="52">
        <f t="shared" si="1"/>
        <v>47.43</v>
      </c>
      <c r="I36" s="91">
        <f t="shared" si="2"/>
        <v>47.43</v>
      </c>
      <c r="J36" s="121" t="s">
        <v>353</v>
      </c>
      <c r="K36" s="127">
        <v>2357353.4</v>
      </c>
      <c r="L36" s="128">
        <v>2357353.4</v>
      </c>
      <c r="M36" s="128">
        <v>1789692</v>
      </c>
      <c r="N36" s="123">
        <v>75.900000000000006</v>
      </c>
      <c r="O36" s="124">
        <v>75.900000000000006</v>
      </c>
      <c r="Q36" s="76">
        <f t="shared" si="0"/>
        <v>0</v>
      </c>
    </row>
    <row r="37" spans="1:17" ht="34.5" x14ac:dyDescent="0.3">
      <c r="A37" s="70" t="s">
        <v>76</v>
      </c>
      <c r="B37" s="65"/>
      <c r="C37" s="254" t="s">
        <v>206</v>
      </c>
      <c r="D37" s="254"/>
      <c r="E37" s="52">
        <v>4586354.4000000004</v>
      </c>
      <c r="F37" s="52">
        <v>4586354.4000000004</v>
      </c>
      <c r="G37" s="52">
        <v>2530787.9</v>
      </c>
      <c r="H37" s="52">
        <f t="shared" si="1"/>
        <v>55.18</v>
      </c>
      <c r="I37" s="91">
        <f t="shared" si="2"/>
        <v>55.18</v>
      </c>
      <c r="J37" s="121" t="s">
        <v>354</v>
      </c>
      <c r="K37" s="127">
        <v>4586354.4000000004</v>
      </c>
      <c r="L37" s="128">
        <v>4586354.4000000004</v>
      </c>
      <c r="M37" s="128">
        <v>3888177.9</v>
      </c>
      <c r="N37" s="123">
        <v>84.8</v>
      </c>
      <c r="O37" s="124">
        <v>84.8</v>
      </c>
      <c r="Q37" s="76">
        <f t="shared" si="0"/>
        <v>0</v>
      </c>
    </row>
    <row r="38" spans="1:17" s="47" customFormat="1" ht="57.5" x14ac:dyDescent="0.3">
      <c r="A38" s="70" t="s">
        <v>76</v>
      </c>
      <c r="B38" s="64"/>
      <c r="C38" s="254" t="s">
        <v>207</v>
      </c>
      <c r="D38" s="254"/>
      <c r="E38" s="52">
        <v>484.5</v>
      </c>
      <c r="F38" s="52">
        <v>484.5</v>
      </c>
      <c r="G38" s="52">
        <v>114</v>
      </c>
      <c r="H38" s="52">
        <f t="shared" si="1"/>
        <v>23.53</v>
      </c>
      <c r="I38" s="91">
        <f t="shared" si="2"/>
        <v>23.53</v>
      </c>
      <c r="J38" s="121" t="s">
        <v>355</v>
      </c>
      <c r="K38" s="127">
        <v>484.5</v>
      </c>
      <c r="L38" s="128">
        <v>484.5</v>
      </c>
      <c r="M38" s="128">
        <v>211.8</v>
      </c>
      <c r="N38" s="123">
        <v>43.7</v>
      </c>
      <c r="O38" s="124">
        <v>43.7</v>
      </c>
      <c r="Q38" s="76">
        <f t="shared" si="0"/>
        <v>0</v>
      </c>
    </row>
    <row r="39" spans="1:17" ht="57.5" x14ac:dyDescent="0.3">
      <c r="A39" s="70" t="s">
        <v>76</v>
      </c>
      <c r="B39" s="65"/>
      <c r="C39" s="254" t="s">
        <v>208</v>
      </c>
      <c r="D39" s="254"/>
      <c r="E39" s="52">
        <v>810461.9</v>
      </c>
      <c r="F39" s="52">
        <v>810461.9</v>
      </c>
      <c r="G39" s="52">
        <v>378816.8</v>
      </c>
      <c r="H39" s="52">
        <f t="shared" si="1"/>
        <v>46.74</v>
      </c>
      <c r="I39" s="91">
        <f t="shared" si="2"/>
        <v>46.74</v>
      </c>
      <c r="J39" s="121" t="s">
        <v>356</v>
      </c>
      <c r="K39" s="127">
        <v>810461.9</v>
      </c>
      <c r="L39" s="128">
        <v>810461.9</v>
      </c>
      <c r="M39" s="128">
        <v>560242.1</v>
      </c>
      <c r="N39" s="123">
        <v>69.099999999999994</v>
      </c>
      <c r="O39" s="124">
        <v>69.099999999999994</v>
      </c>
      <c r="Q39" s="76">
        <f t="shared" ref="Q39:Q70" si="5">L39-F39</f>
        <v>0</v>
      </c>
    </row>
    <row r="40" spans="1:17" ht="57.5" x14ac:dyDescent="0.3">
      <c r="A40" s="70" t="s">
        <v>76</v>
      </c>
      <c r="B40" s="65"/>
      <c r="C40" s="254" t="s">
        <v>273</v>
      </c>
      <c r="D40" s="254"/>
      <c r="E40" s="52">
        <v>4467.8</v>
      </c>
      <c r="F40" s="52">
        <v>4467.8</v>
      </c>
      <c r="G40" s="52">
        <v>2599.1999999999998</v>
      </c>
      <c r="H40" s="52">
        <f>G40*100/E40</f>
        <v>58.18</v>
      </c>
      <c r="I40" s="91">
        <f t="shared" si="2"/>
        <v>58.18</v>
      </c>
      <c r="J40" s="121" t="s">
        <v>358</v>
      </c>
      <c r="K40" s="127">
        <v>4467.8</v>
      </c>
      <c r="L40" s="128">
        <v>4467.8</v>
      </c>
      <c r="M40" s="128">
        <v>4003.9</v>
      </c>
      <c r="N40" s="123">
        <v>89.6</v>
      </c>
      <c r="O40" s="124">
        <v>89.6</v>
      </c>
      <c r="Q40" s="76">
        <f t="shared" si="5"/>
        <v>0</v>
      </c>
    </row>
    <row r="41" spans="1:17" ht="13" x14ac:dyDescent="0.3">
      <c r="A41" s="70" t="s">
        <v>76</v>
      </c>
      <c r="B41" s="65"/>
      <c r="C41" s="254" t="s">
        <v>263</v>
      </c>
      <c r="D41" s="254"/>
      <c r="E41" s="52">
        <v>26244.9</v>
      </c>
      <c r="F41" s="52">
        <v>26244.9</v>
      </c>
      <c r="G41" s="52">
        <v>6740.7</v>
      </c>
      <c r="H41" s="52">
        <f t="shared" si="1"/>
        <v>25.68</v>
      </c>
      <c r="I41" s="91">
        <f t="shared" si="2"/>
        <v>25.68</v>
      </c>
      <c r="J41" s="121" t="s">
        <v>357</v>
      </c>
      <c r="K41" s="127">
        <v>26244.9</v>
      </c>
      <c r="L41" s="128">
        <v>26244.9</v>
      </c>
      <c r="M41" s="128">
        <v>8127.2</v>
      </c>
      <c r="N41" s="123">
        <v>31</v>
      </c>
      <c r="O41" s="124">
        <v>31</v>
      </c>
      <c r="Q41" s="76">
        <f t="shared" si="5"/>
        <v>0</v>
      </c>
    </row>
    <row r="42" spans="1:17" ht="34.5" x14ac:dyDescent="0.3">
      <c r="A42" s="70" t="s">
        <v>76</v>
      </c>
      <c r="B42" s="65"/>
      <c r="C42" s="254" t="s">
        <v>209</v>
      </c>
      <c r="D42" s="254"/>
      <c r="E42" s="52">
        <v>3412448.1</v>
      </c>
      <c r="F42" s="52">
        <v>3412448.1</v>
      </c>
      <c r="G42" s="52">
        <v>1693130.6</v>
      </c>
      <c r="H42" s="52">
        <f t="shared" si="1"/>
        <v>49.62</v>
      </c>
      <c r="I42" s="91">
        <f t="shared" si="2"/>
        <v>49.62</v>
      </c>
      <c r="J42" s="121" t="s">
        <v>359</v>
      </c>
      <c r="K42" s="127">
        <v>3412448.1</v>
      </c>
      <c r="L42" s="128">
        <v>3412448.1</v>
      </c>
      <c r="M42" s="128">
        <v>2558346.9</v>
      </c>
      <c r="N42" s="123">
        <v>75</v>
      </c>
      <c r="O42" s="124">
        <v>75</v>
      </c>
      <c r="Q42" s="76">
        <f t="shared" si="5"/>
        <v>0</v>
      </c>
    </row>
    <row r="43" spans="1:17" ht="34.5" x14ac:dyDescent="0.3">
      <c r="A43" s="70" t="s">
        <v>76</v>
      </c>
      <c r="B43" s="65"/>
      <c r="C43" s="254" t="s">
        <v>210</v>
      </c>
      <c r="D43" s="254"/>
      <c r="E43" s="52">
        <v>293245.90000000002</v>
      </c>
      <c r="F43" s="52">
        <v>293245.90000000002</v>
      </c>
      <c r="G43" s="52">
        <v>197123.8</v>
      </c>
      <c r="H43" s="52">
        <f t="shared" si="1"/>
        <v>67.22</v>
      </c>
      <c r="I43" s="91">
        <f t="shared" si="2"/>
        <v>67.22</v>
      </c>
      <c r="J43" s="121" t="s">
        <v>360</v>
      </c>
      <c r="K43" s="122">
        <v>293245.90000000002</v>
      </c>
      <c r="L43" s="123">
        <v>334045.90000000002</v>
      </c>
      <c r="M43" s="123">
        <v>312210.09999999998</v>
      </c>
      <c r="N43" s="123">
        <v>106.5</v>
      </c>
      <c r="O43" s="124">
        <v>93.5</v>
      </c>
      <c r="Q43" s="76">
        <f t="shared" si="5"/>
        <v>40800</v>
      </c>
    </row>
    <row r="44" spans="1:17" ht="46" x14ac:dyDescent="0.3">
      <c r="A44" s="70" t="s">
        <v>76</v>
      </c>
      <c r="B44" s="65"/>
      <c r="C44" s="254" t="s">
        <v>211</v>
      </c>
      <c r="D44" s="254"/>
      <c r="E44" s="52">
        <v>84710.2</v>
      </c>
      <c r="F44" s="52">
        <v>84710.2</v>
      </c>
      <c r="G44" s="52">
        <v>51080.5</v>
      </c>
      <c r="H44" s="52">
        <f t="shared" si="1"/>
        <v>60.3</v>
      </c>
      <c r="I44" s="91">
        <f t="shared" si="2"/>
        <v>60.3</v>
      </c>
      <c r="J44" s="121" t="s">
        <v>361</v>
      </c>
      <c r="K44" s="122">
        <v>84710.2</v>
      </c>
      <c r="L44" s="123">
        <v>84710.2</v>
      </c>
      <c r="M44" s="123">
        <v>77984.100000000006</v>
      </c>
      <c r="N44" s="123">
        <v>92.1</v>
      </c>
      <c r="O44" s="124">
        <v>92.1</v>
      </c>
      <c r="Q44" s="76">
        <f t="shared" si="5"/>
        <v>0</v>
      </c>
    </row>
    <row r="45" spans="1:17" ht="34.5" x14ac:dyDescent="0.3">
      <c r="A45" s="70" t="s">
        <v>76</v>
      </c>
      <c r="B45" s="65"/>
      <c r="C45" s="254" t="s">
        <v>212</v>
      </c>
      <c r="D45" s="254"/>
      <c r="E45" s="52">
        <v>163009.1</v>
      </c>
      <c r="F45" s="52">
        <v>163009.1</v>
      </c>
      <c r="G45" s="52">
        <v>111389.2</v>
      </c>
      <c r="H45" s="52">
        <f t="shared" si="1"/>
        <v>68.33</v>
      </c>
      <c r="I45" s="91">
        <f t="shared" si="2"/>
        <v>68.33</v>
      </c>
      <c r="J45" s="121" t="s">
        <v>362</v>
      </c>
      <c r="K45" s="122">
        <v>163009.1</v>
      </c>
      <c r="L45" s="123">
        <v>201209.1</v>
      </c>
      <c r="M45" s="123">
        <v>180797</v>
      </c>
      <c r="N45" s="123">
        <v>110.9</v>
      </c>
      <c r="O45" s="124">
        <v>89.9</v>
      </c>
      <c r="Q45" s="76">
        <f t="shared" si="5"/>
        <v>38200</v>
      </c>
    </row>
    <row r="46" spans="1:17" s="47" customFormat="1" ht="46" x14ac:dyDescent="0.3">
      <c r="A46" s="70" t="s">
        <v>76</v>
      </c>
      <c r="B46" s="64"/>
      <c r="C46" s="254" t="s">
        <v>213</v>
      </c>
      <c r="D46" s="254"/>
      <c r="E46" s="52">
        <v>17235</v>
      </c>
      <c r="F46" s="52">
        <v>17235</v>
      </c>
      <c r="G46" s="52">
        <v>9391.2000000000007</v>
      </c>
      <c r="H46" s="52">
        <f t="shared" si="1"/>
        <v>54.49</v>
      </c>
      <c r="I46" s="91">
        <f t="shared" si="2"/>
        <v>54.49</v>
      </c>
      <c r="J46" s="121" t="s">
        <v>363</v>
      </c>
      <c r="K46" s="122">
        <v>17235</v>
      </c>
      <c r="L46" s="123">
        <v>17235</v>
      </c>
      <c r="M46" s="123">
        <v>14088.8</v>
      </c>
      <c r="N46" s="123">
        <v>81.7</v>
      </c>
      <c r="O46" s="124">
        <v>81.7</v>
      </c>
      <c r="Q46" s="76">
        <f t="shared" si="5"/>
        <v>0</v>
      </c>
    </row>
    <row r="47" spans="1:17" ht="34.5" x14ac:dyDescent="0.3">
      <c r="A47" s="70" t="s">
        <v>76</v>
      </c>
      <c r="B47" s="65"/>
      <c r="C47" s="258" t="s">
        <v>214</v>
      </c>
      <c r="D47" s="258"/>
      <c r="E47" s="52">
        <v>3116.9</v>
      </c>
      <c r="F47" s="52">
        <v>3116.9</v>
      </c>
      <c r="G47" s="52">
        <v>2981.5</v>
      </c>
      <c r="H47" s="52">
        <f t="shared" si="1"/>
        <v>95.66</v>
      </c>
      <c r="I47" s="91">
        <f t="shared" si="2"/>
        <v>95.66</v>
      </c>
      <c r="J47" s="121" t="s">
        <v>364</v>
      </c>
      <c r="K47" s="122">
        <v>3116.9</v>
      </c>
      <c r="L47" s="123">
        <v>4681.5</v>
      </c>
      <c r="M47" s="123">
        <v>4654.8999999999996</v>
      </c>
      <c r="N47" s="123">
        <v>149.30000000000001</v>
      </c>
      <c r="O47" s="124">
        <v>99.4</v>
      </c>
      <c r="Q47" s="76">
        <f t="shared" si="5"/>
        <v>1564.6</v>
      </c>
    </row>
    <row r="48" spans="1:17" ht="34.5" x14ac:dyDescent="0.3">
      <c r="A48" s="70" t="s">
        <v>76</v>
      </c>
      <c r="B48" s="65"/>
      <c r="C48" s="258" t="s">
        <v>268</v>
      </c>
      <c r="D48" s="258"/>
      <c r="E48" s="52">
        <v>361.6</v>
      </c>
      <c r="F48" s="52">
        <v>12261.6</v>
      </c>
      <c r="G48" s="52">
        <v>5800.6</v>
      </c>
      <c r="H48" s="52">
        <f>G48*100/E48</f>
        <v>1604.15</v>
      </c>
      <c r="I48" s="91">
        <f>G48*100/F48</f>
        <v>47.31</v>
      </c>
      <c r="J48" s="121" t="s">
        <v>365</v>
      </c>
      <c r="K48" s="127">
        <v>361.6</v>
      </c>
      <c r="L48" s="128">
        <v>12261.6</v>
      </c>
      <c r="M48" s="128">
        <v>7694.4</v>
      </c>
      <c r="N48" s="129" t="s">
        <v>366</v>
      </c>
      <c r="O48" s="124">
        <v>62.8</v>
      </c>
      <c r="Q48" s="76">
        <f t="shared" si="5"/>
        <v>0</v>
      </c>
    </row>
    <row r="49" spans="1:17" ht="13" x14ac:dyDescent="0.3">
      <c r="A49" s="71" t="s">
        <v>77</v>
      </c>
      <c r="B49" s="239" t="s">
        <v>215</v>
      </c>
      <c r="C49" s="239"/>
      <c r="D49" s="239"/>
      <c r="E49" s="51">
        <f>SUM(E51:E72)</f>
        <v>545018281.60000002</v>
      </c>
      <c r="F49" s="51">
        <f>SUM(F51:F72)</f>
        <v>503685226.39999998</v>
      </c>
      <c r="G49" s="51">
        <f>SUM(G51:G72)</f>
        <v>232413972.80000001</v>
      </c>
      <c r="H49" s="51">
        <f t="shared" si="1"/>
        <v>42.64</v>
      </c>
      <c r="I49" s="90">
        <f t="shared" si="2"/>
        <v>46.14</v>
      </c>
      <c r="J49" s="109" t="s">
        <v>367</v>
      </c>
      <c r="K49" s="130">
        <v>545018281.60000002</v>
      </c>
      <c r="L49" s="131">
        <v>510558507.39999998</v>
      </c>
      <c r="M49" s="132">
        <v>371073578.10000002</v>
      </c>
      <c r="N49" s="111">
        <v>68.099999999999994</v>
      </c>
      <c r="O49" s="112">
        <v>72.7</v>
      </c>
      <c r="Q49" s="76">
        <f t="shared" si="5"/>
        <v>6873281</v>
      </c>
    </row>
    <row r="50" spans="1:17" ht="13" x14ac:dyDescent="0.3">
      <c r="A50" s="71"/>
      <c r="B50" s="95"/>
      <c r="C50" s="257" t="s">
        <v>1</v>
      </c>
      <c r="D50" s="257"/>
      <c r="E50" s="51"/>
      <c r="F50" s="51"/>
      <c r="G50" s="51"/>
      <c r="H50" s="51"/>
      <c r="I50" s="90"/>
      <c r="Q50" s="76">
        <f t="shared" si="5"/>
        <v>0</v>
      </c>
    </row>
    <row r="51" spans="1:17" ht="92" x14ac:dyDescent="0.3">
      <c r="A51" s="72" t="s">
        <v>77</v>
      </c>
      <c r="B51" s="95"/>
      <c r="C51" s="254" t="s">
        <v>216</v>
      </c>
      <c r="D51" s="254"/>
      <c r="E51" s="52">
        <v>15987206.9</v>
      </c>
      <c r="F51" s="52">
        <v>15862771.699999999</v>
      </c>
      <c r="G51" s="52">
        <v>7411185</v>
      </c>
      <c r="H51" s="52">
        <f t="shared" si="1"/>
        <v>46.36</v>
      </c>
      <c r="I51" s="91">
        <f t="shared" si="2"/>
        <v>46.72</v>
      </c>
      <c r="J51" s="125" t="s">
        <v>368</v>
      </c>
      <c r="K51" s="122">
        <v>15987206.9</v>
      </c>
      <c r="L51" s="123">
        <v>15860224.9</v>
      </c>
      <c r="M51" s="123">
        <v>11531843</v>
      </c>
      <c r="N51" s="123">
        <v>72.099999999999994</v>
      </c>
      <c r="O51" s="124">
        <v>72.7</v>
      </c>
      <c r="Q51" s="76">
        <f t="shared" si="5"/>
        <v>-2546.8000000000002</v>
      </c>
    </row>
    <row r="52" spans="1:17" ht="103.5" x14ac:dyDescent="0.3">
      <c r="A52" s="72" t="s">
        <v>77</v>
      </c>
      <c r="B52" s="95"/>
      <c r="C52" s="254" t="s">
        <v>264</v>
      </c>
      <c r="D52" s="254"/>
      <c r="E52" s="52">
        <v>572250.30000000005</v>
      </c>
      <c r="F52" s="52">
        <v>559142</v>
      </c>
      <c r="G52" s="52">
        <v>251707.7</v>
      </c>
      <c r="H52" s="52">
        <f t="shared" si="1"/>
        <v>43.99</v>
      </c>
      <c r="I52" s="91">
        <f t="shared" si="2"/>
        <v>45.02</v>
      </c>
      <c r="J52" s="125" t="s">
        <v>369</v>
      </c>
      <c r="K52" s="122">
        <v>572250.30000000005</v>
      </c>
      <c r="L52" s="123">
        <v>558945.30000000005</v>
      </c>
      <c r="M52" s="123">
        <v>403200</v>
      </c>
      <c r="N52" s="123">
        <v>70.5</v>
      </c>
      <c r="O52" s="124">
        <v>72.099999999999994</v>
      </c>
      <c r="Q52" s="76">
        <f t="shared" si="5"/>
        <v>-196.7</v>
      </c>
    </row>
    <row r="53" spans="1:17" ht="126.5" x14ac:dyDescent="0.3">
      <c r="A53" s="72" t="s">
        <v>77</v>
      </c>
      <c r="B53" s="95"/>
      <c r="C53" s="254" t="s">
        <v>265</v>
      </c>
      <c r="D53" s="254"/>
      <c r="E53" s="52">
        <v>434277.7</v>
      </c>
      <c r="F53" s="52">
        <v>428604.8</v>
      </c>
      <c r="G53" s="52">
        <v>203051.4</v>
      </c>
      <c r="H53" s="52">
        <f t="shared" si="1"/>
        <v>46.76</v>
      </c>
      <c r="I53" s="91">
        <f t="shared" si="2"/>
        <v>47.37</v>
      </c>
      <c r="J53" s="125" t="s">
        <v>370</v>
      </c>
      <c r="K53" s="122">
        <v>434277.7</v>
      </c>
      <c r="L53" s="123">
        <v>428432.2</v>
      </c>
      <c r="M53" s="123">
        <v>314598.40000000002</v>
      </c>
      <c r="N53" s="123">
        <v>72.400000000000006</v>
      </c>
      <c r="O53" s="124">
        <v>73.400000000000006</v>
      </c>
      <c r="Q53" s="76">
        <f t="shared" si="5"/>
        <v>-172.6</v>
      </c>
    </row>
    <row r="54" spans="1:17" ht="46" x14ac:dyDescent="0.3">
      <c r="A54" s="72" t="s">
        <v>77</v>
      </c>
      <c r="B54" s="95"/>
      <c r="C54" s="254" t="s">
        <v>217</v>
      </c>
      <c r="D54" s="254"/>
      <c r="E54" s="52">
        <v>52800</v>
      </c>
      <c r="F54" s="52">
        <v>52800</v>
      </c>
      <c r="G54" s="52">
        <v>31008.7</v>
      </c>
      <c r="H54" s="52">
        <f t="shared" si="1"/>
        <v>58.73</v>
      </c>
      <c r="I54" s="91">
        <f t="shared" si="2"/>
        <v>58.73</v>
      </c>
      <c r="J54" s="121" t="s">
        <v>371</v>
      </c>
      <c r="K54" s="127">
        <v>52800</v>
      </c>
      <c r="L54" s="128">
        <v>52800</v>
      </c>
      <c r="M54" s="128">
        <v>39589.199999999997</v>
      </c>
      <c r="N54" s="123">
        <v>75</v>
      </c>
      <c r="O54" s="124">
        <v>75</v>
      </c>
      <c r="Q54" s="76">
        <f t="shared" si="5"/>
        <v>0</v>
      </c>
    </row>
    <row r="55" spans="1:17" ht="34.5" x14ac:dyDescent="0.3">
      <c r="A55" s="72" t="s">
        <v>77</v>
      </c>
      <c r="B55" s="95"/>
      <c r="C55" s="254" t="s">
        <v>218</v>
      </c>
      <c r="D55" s="254"/>
      <c r="E55" s="52">
        <v>1148979.6000000001</v>
      </c>
      <c r="F55" s="52">
        <v>1148979.6000000001</v>
      </c>
      <c r="G55" s="52">
        <v>550761.6</v>
      </c>
      <c r="H55" s="52">
        <f t="shared" si="1"/>
        <v>47.93</v>
      </c>
      <c r="I55" s="91">
        <f t="shared" si="2"/>
        <v>47.93</v>
      </c>
      <c r="J55" s="121" t="s">
        <v>372</v>
      </c>
      <c r="K55" s="122">
        <v>1148979.6000000001</v>
      </c>
      <c r="L55" s="123">
        <v>1148979.6000000001</v>
      </c>
      <c r="M55" s="123">
        <v>860272.1</v>
      </c>
      <c r="N55" s="123">
        <v>74.900000000000006</v>
      </c>
      <c r="O55" s="124">
        <v>74.900000000000006</v>
      </c>
      <c r="Q55" s="76">
        <f t="shared" si="5"/>
        <v>0</v>
      </c>
    </row>
    <row r="56" spans="1:17" ht="46" x14ac:dyDescent="0.3">
      <c r="A56" s="72" t="s">
        <v>77</v>
      </c>
      <c r="B56" s="95"/>
      <c r="C56" s="254" t="s">
        <v>219</v>
      </c>
      <c r="D56" s="254"/>
      <c r="E56" s="52">
        <v>550838.1</v>
      </c>
      <c r="F56" s="52">
        <v>550838.1</v>
      </c>
      <c r="G56" s="52">
        <v>256468.7</v>
      </c>
      <c r="H56" s="52">
        <f t="shared" si="1"/>
        <v>46.56</v>
      </c>
      <c r="I56" s="91">
        <f t="shared" si="2"/>
        <v>46.56</v>
      </c>
      <c r="J56" s="121" t="s">
        <v>373</v>
      </c>
      <c r="K56" s="122">
        <v>550838.1</v>
      </c>
      <c r="L56" s="123">
        <v>550838.1</v>
      </c>
      <c r="M56" s="123">
        <v>395719.9</v>
      </c>
      <c r="N56" s="123">
        <v>71.8</v>
      </c>
      <c r="O56" s="124">
        <v>71.8</v>
      </c>
      <c r="Q56" s="76">
        <f t="shared" si="5"/>
        <v>0</v>
      </c>
    </row>
    <row r="57" spans="1:17" ht="57.5" x14ac:dyDescent="0.3">
      <c r="A57" s="72" t="s">
        <v>77</v>
      </c>
      <c r="B57" s="65"/>
      <c r="C57" s="254" t="s">
        <v>220</v>
      </c>
      <c r="D57" s="254"/>
      <c r="E57" s="52">
        <v>38200</v>
      </c>
      <c r="F57" s="52">
        <v>38200</v>
      </c>
      <c r="G57" s="52">
        <v>13043.2</v>
      </c>
      <c r="H57" s="52">
        <f t="shared" si="1"/>
        <v>34.14</v>
      </c>
      <c r="I57" s="91">
        <f t="shared" si="2"/>
        <v>34.14</v>
      </c>
      <c r="J57" s="121" t="s">
        <v>374</v>
      </c>
      <c r="K57" s="122">
        <v>38200</v>
      </c>
      <c r="L57" s="123">
        <v>38200</v>
      </c>
      <c r="M57" s="123">
        <v>18768.099999999999</v>
      </c>
      <c r="N57" s="123">
        <v>49.1</v>
      </c>
      <c r="O57" s="124">
        <v>49.1</v>
      </c>
      <c r="Q57" s="76">
        <f t="shared" si="5"/>
        <v>0</v>
      </c>
    </row>
    <row r="58" spans="1:17" ht="23" x14ac:dyDescent="0.3">
      <c r="A58" s="72" t="s">
        <v>77</v>
      </c>
      <c r="B58" s="65"/>
      <c r="C58" s="254" t="s">
        <v>221</v>
      </c>
      <c r="D58" s="254"/>
      <c r="E58" s="52">
        <v>73802117</v>
      </c>
      <c r="F58" s="52">
        <v>71424989.900000006</v>
      </c>
      <c r="G58" s="52">
        <v>33590979.5</v>
      </c>
      <c r="H58" s="52">
        <f t="shared" si="1"/>
        <v>45.51</v>
      </c>
      <c r="I58" s="91">
        <f t="shared" si="2"/>
        <v>47.03</v>
      </c>
      <c r="J58" s="121" t="s">
        <v>375</v>
      </c>
      <c r="K58" s="122">
        <v>73802117</v>
      </c>
      <c r="L58" s="123">
        <v>71137959.400000006</v>
      </c>
      <c r="M58" s="123">
        <v>52141992.799999997</v>
      </c>
      <c r="N58" s="123">
        <v>70.7</v>
      </c>
      <c r="O58" s="124">
        <v>73.3</v>
      </c>
      <c r="Q58" s="76">
        <f t="shared" si="5"/>
        <v>-287030.5</v>
      </c>
    </row>
    <row r="59" spans="1:17" ht="34.5" x14ac:dyDescent="0.3">
      <c r="A59" s="72" t="s">
        <v>77</v>
      </c>
      <c r="B59" s="65"/>
      <c r="C59" s="254" t="s">
        <v>222</v>
      </c>
      <c r="D59" s="254"/>
      <c r="E59" s="52">
        <v>226.7</v>
      </c>
      <c r="F59" s="52">
        <v>226.7</v>
      </c>
      <c r="G59" s="52">
        <v>65.900000000000006</v>
      </c>
      <c r="H59" s="52">
        <f t="shared" si="1"/>
        <v>29.07</v>
      </c>
      <c r="I59" s="91">
        <f t="shared" si="2"/>
        <v>29.07</v>
      </c>
      <c r="J59" s="121" t="s">
        <v>376</v>
      </c>
      <c r="K59" s="122">
        <v>226.7</v>
      </c>
      <c r="L59" s="123">
        <v>226.7</v>
      </c>
      <c r="M59" s="123">
        <v>66.2</v>
      </c>
      <c r="N59" s="111">
        <v>29.2</v>
      </c>
      <c r="O59" s="124">
        <v>29.2</v>
      </c>
      <c r="Q59" s="76">
        <f t="shared" si="5"/>
        <v>0</v>
      </c>
    </row>
    <row r="60" spans="1:17" ht="46" x14ac:dyDescent="0.3">
      <c r="A60" s="72" t="s">
        <v>77</v>
      </c>
      <c r="B60" s="65"/>
      <c r="C60" s="254" t="s">
        <v>223</v>
      </c>
      <c r="D60" s="254"/>
      <c r="E60" s="52">
        <v>328.4</v>
      </c>
      <c r="F60" s="52">
        <v>328.4</v>
      </c>
      <c r="G60" s="52">
        <v>84.2</v>
      </c>
      <c r="H60" s="52">
        <f t="shared" si="1"/>
        <v>25.64</v>
      </c>
      <c r="I60" s="91">
        <f t="shared" si="2"/>
        <v>25.64</v>
      </c>
      <c r="J60" s="121" t="s">
        <v>377</v>
      </c>
      <c r="K60" s="122">
        <v>328.4</v>
      </c>
      <c r="L60" s="123">
        <v>328.4</v>
      </c>
      <c r="M60" s="123">
        <v>86.9</v>
      </c>
      <c r="N60" s="111">
        <v>26.5</v>
      </c>
      <c r="O60" s="124">
        <v>26.5</v>
      </c>
      <c r="Q60" s="76">
        <f t="shared" si="5"/>
        <v>0</v>
      </c>
    </row>
    <row r="61" spans="1:17" ht="46" x14ac:dyDescent="0.3">
      <c r="A61" s="72" t="s">
        <v>77</v>
      </c>
      <c r="B61" s="65"/>
      <c r="C61" s="254" t="s">
        <v>318</v>
      </c>
      <c r="D61" s="254"/>
      <c r="E61" s="52">
        <v>822.2</v>
      </c>
      <c r="F61" s="52">
        <v>822.2</v>
      </c>
      <c r="G61" s="52">
        <v>121.8</v>
      </c>
      <c r="H61" s="52">
        <f t="shared" si="1"/>
        <v>14.81</v>
      </c>
      <c r="I61" s="91">
        <f t="shared" si="2"/>
        <v>14.81</v>
      </c>
      <c r="J61" s="121" t="s">
        <v>378</v>
      </c>
      <c r="K61" s="122">
        <v>822.2</v>
      </c>
      <c r="L61" s="123">
        <v>822.2</v>
      </c>
      <c r="M61" s="123">
        <v>156.80000000000001</v>
      </c>
      <c r="N61" s="111">
        <v>19.100000000000001</v>
      </c>
      <c r="O61" s="124">
        <v>19.100000000000001</v>
      </c>
      <c r="Q61" s="76">
        <f t="shared" si="5"/>
        <v>0</v>
      </c>
    </row>
    <row r="62" spans="1:17" ht="46" x14ac:dyDescent="0.3">
      <c r="A62" s="72" t="s">
        <v>77</v>
      </c>
      <c r="B62" s="65"/>
      <c r="C62" s="255" t="s">
        <v>319</v>
      </c>
      <c r="D62" s="312"/>
      <c r="E62" s="52">
        <v>4742</v>
      </c>
      <c r="F62" s="52">
        <v>4742</v>
      </c>
      <c r="G62" s="52">
        <v>2338.8000000000002</v>
      </c>
      <c r="H62" s="52">
        <f t="shared" si="1"/>
        <v>49.32</v>
      </c>
      <c r="I62" s="91">
        <f t="shared" si="2"/>
        <v>49.32</v>
      </c>
      <c r="J62" s="121" t="s">
        <v>379</v>
      </c>
      <c r="K62" s="122">
        <v>4742</v>
      </c>
      <c r="L62" s="123">
        <v>5899</v>
      </c>
      <c r="M62" s="123">
        <v>4869.3999999999996</v>
      </c>
      <c r="N62" s="123">
        <v>102.7</v>
      </c>
      <c r="O62" s="124">
        <v>82.5</v>
      </c>
      <c r="Q62" s="76">
        <f t="shared" si="5"/>
        <v>1157</v>
      </c>
    </row>
    <row r="63" spans="1:17" ht="46" x14ac:dyDescent="0.3">
      <c r="A63" s="72" t="s">
        <v>77</v>
      </c>
      <c r="B63" s="65"/>
      <c r="C63" s="255" t="s">
        <v>320</v>
      </c>
      <c r="D63" s="312"/>
      <c r="E63" s="52"/>
      <c r="F63" s="52">
        <v>700000</v>
      </c>
      <c r="G63" s="52">
        <v>638296.4</v>
      </c>
      <c r="H63" s="52"/>
      <c r="I63" s="91">
        <f t="shared" si="2"/>
        <v>91.19</v>
      </c>
      <c r="J63" s="121" t="s">
        <v>380</v>
      </c>
      <c r="K63" s="122">
        <v>0</v>
      </c>
      <c r="L63" s="123">
        <v>700000</v>
      </c>
      <c r="M63" s="123">
        <v>639296.30000000005</v>
      </c>
      <c r="N63" s="116"/>
      <c r="O63" s="124">
        <v>91.3</v>
      </c>
      <c r="Q63" s="76">
        <f t="shared" si="5"/>
        <v>0</v>
      </c>
    </row>
    <row r="64" spans="1:17" ht="23" x14ac:dyDescent="0.3">
      <c r="A64" s="72" t="s">
        <v>77</v>
      </c>
      <c r="B64" s="65"/>
      <c r="C64" s="254" t="s">
        <v>224</v>
      </c>
      <c r="D64" s="254"/>
      <c r="E64" s="52">
        <v>362933732</v>
      </c>
      <c r="F64" s="52">
        <v>323421020.30000001</v>
      </c>
      <c r="G64" s="52">
        <v>148490602.40000001</v>
      </c>
      <c r="H64" s="52">
        <f t="shared" si="1"/>
        <v>40.909999999999997</v>
      </c>
      <c r="I64" s="91">
        <f t="shared" si="2"/>
        <v>45.91</v>
      </c>
      <c r="J64" s="121" t="s">
        <v>381</v>
      </c>
      <c r="K64" s="122">
        <v>362933732</v>
      </c>
      <c r="L64" s="123">
        <v>319603699.69999999</v>
      </c>
      <c r="M64" s="123">
        <v>232784202.69999999</v>
      </c>
      <c r="N64" s="123">
        <v>64.099999999999994</v>
      </c>
      <c r="O64" s="124">
        <v>72.8</v>
      </c>
      <c r="Q64" s="76">
        <f t="shared" si="5"/>
        <v>-3817320.6</v>
      </c>
    </row>
    <row r="65" spans="1:17" ht="57.5" x14ac:dyDescent="0.3">
      <c r="A65" s="72" t="s">
        <v>77</v>
      </c>
      <c r="B65" s="65"/>
      <c r="C65" s="254" t="s">
        <v>225</v>
      </c>
      <c r="D65" s="254"/>
      <c r="E65" s="52">
        <v>321049</v>
      </c>
      <c r="F65" s="52">
        <v>321049</v>
      </c>
      <c r="G65" s="52">
        <v>150092.5</v>
      </c>
      <c r="H65" s="52">
        <f t="shared" si="1"/>
        <v>46.75</v>
      </c>
      <c r="I65" s="91">
        <f t="shared" si="2"/>
        <v>46.75</v>
      </c>
      <c r="J65" s="121" t="s">
        <v>382</v>
      </c>
      <c r="K65" s="122">
        <v>321049</v>
      </c>
      <c r="L65" s="123">
        <v>321049</v>
      </c>
      <c r="M65" s="123">
        <v>224035.4</v>
      </c>
      <c r="N65" s="123">
        <v>69.8</v>
      </c>
      <c r="O65" s="124">
        <v>69.8</v>
      </c>
      <c r="Q65" s="76">
        <f t="shared" si="5"/>
        <v>0</v>
      </c>
    </row>
    <row r="66" spans="1:17" ht="57.5" x14ac:dyDescent="0.3">
      <c r="A66" s="72" t="s">
        <v>77</v>
      </c>
      <c r="B66" s="65"/>
      <c r="C66" s="254" t="s">
        <v>226</v>
      </c>
      <c r="D66" s="254"/>
      <c r="E66" s="52">
        <v>8431048.9000000004</v>
      </c>
      <c r="F66" s="52">
        <v>8431048.9000000004</v>
      </c>
      <c r="G66" s="52">
        <v>4175025</v>
      </c>
      <c r="H66" s="52">
        <f t="shared" si="1"/>
        <v>49.52</v>
      </c>
      <c r="I66" s="91">
        <f t="shared" si="2"/>
        <v>49.52</v>
      </c>
      <c r="J66" s="121" t="s">
        <v>383</v>
      </c>
      <c r="K66" s="122">
        <v>8431048.9000000004</v>
      </c>
      <c r="L66" s="123">
        <v>8431048.9000000004</v>
      </c>
      <c r="M66" s="123">
        <v>6216551.7999999998</v>
      </c>
      <c r="N66" s="123">
        <v>73.7</v>
      </c>
      <c r="O66" s="124">
        <v>73.7</v>
      </c>
      <c r="Q66" s="76">
        <f t="shared" si="5"/>
        <v>0</v>
      </c>
    </row>
    <row r="67" spans="1:17" ht="69" x14ac:dyDescent="0.3">
      <c r="A67" s="72" t="s">
        <v>77</v>
      </c>
      <c r="B67" s="65"/>
      <c r="C67" s="254" t="s">
        <v>227</v>
      </c>
      <c r="D67" s="254"/>
      <c r="E67" s="52">
        <v>978.5</v>
      </c>
      <c r="F67" s="52">
        <v>978.5</v>
      </c>
      <c r="G67" s="52">
        <v>423.1</v>
      </c>
      <c r="H67" s="52">
        <f t="shared" si="1"/>
        <v>43.24</v>
      </c>
      <c r="I67" s="91">
        <f t="shared" si="2"/>
        <v>43.24</v>
      </c>
      <c r="J67" s="121" t="s">
        <v>384</v>
      </c>
      <c r="K67" s="122">
        <v>978.5</v>
      </c>
      <c r="L67" s="123">
        <v>978.5</v>
      </c>
      <c r="M67" s="123">
        <v>639.9</v>
      </c>
      <c r="N67" s="123">
        <v>65.400000000000006</v>
      </c>
      <c r="O67" s="124">
        <v>65.400000000000006</v>
      </c>
      <c r="Q67" s="76">
        <f t="shared" si="5"/>
        <v>0</v>
      </c>
    </row>
    <row r="68" spans="1:17" ht="34.5" x14ac:dyDescent="0.3">
      <c r="A68" s="72" t="s">
        <v>77</v>
      </c>
      <c r="B68" s="65"/>
      <c r="C68" s="254" t="s">
        <v>228</v>
      </c>
      <c r="D68" s="254"/>
      <c r="E68" s="52">
        <v>41038028.5</v>
      </c>
      <c r="F68" s="52">
        <v>41038028.5</v>
      </c>
      <c r="G68" s="52">
        <v>19628597.699999999</v>
      </c>
      <c r="H68" s="52">
        <f t="shared" si="1"/>
        <v>47.83</v>
      </c>
      <c r="I68" s="91">
        <f t="shared" si="2"/>
        <v>47.83</v>
      </c>
      <c r="J68" s="121" t="s">
        <v>385</v>
      </c>
      <c r="K68" s="122">
        <v>41038028.5</v>
      </c>
      <c r="L68" s="123">
        <v>41038028.5</v>
      </c>
      <c r="M68" s="123">
        <v>31323458.600000001</v>
      </c>
      <c r="N68" s="123">
        <v>76.3</v>
      </c>
      <c r="O68" s="124">
        <v>76.3</v>
      </c>
      <c r="Q68" s="76">
        <f t="shared" si="5"/>
        <v>0</v>
      </c>
    </row>
    <row r="69" spans="1:17" ht="34.5" x14ac:dyDescent="0.3">
      <c r="A69" s="72" t="s">
        <v>77</v>
      </c>
      <c r="B69" s="65"/>
      <c r="C69" s="254" t="s">
        <v>229</v>
      </c>
      <c r="D69" s="254"/>
      <c r="E69" s="52">
        <v>35483692.200000003</v>
      </c>
      <c r="F69" s="52">
        <v>35483692.200000003</v>
      </c>
      <c r="G69" s="94">
        <v>15635973</v>
      </c>
      <c r="H69" s="52">
        <f t="shared" si="1"/>
        <v>44.07</v>
      </c>
      <c r="I69" s="91">
        <f t="shared" si="2"/>
        <v>44.07</v>
      </c>
      <c r="J69" s="121" t="s">
        <v>386</v>
      </c>
      <c r="K69" s="122">
        <v>35483692.200000003</v>
      </c>
      <c r="L69" s="123">
        <v>46358696.700000003</v>
      </c>
      <c r="M69" s="123">
        <v>31505789.699999999</v>
      </c>
      <c r="N69" s="123">
        <v>88.8</v>
      </c>
      <c r="O69" s="124">
        <v>68</v>
      </c>
      <c r="Q69" s="76">
        <f t="shared" si="5"/>
        <v>10875004.5</v>
      </c>
    </row>
    <row r="70" spans="1:17" ht="80.5" x14ac:dyDescent="0.3">
      <c r="A70" s="72" t="s">
        <v>77</v>
      </c>
      <c r="B70" s="65"/>
      <c r="C70" s="254" t="s">
        <v>230</v>
      </c>
      <c r="D70" s="254"/>
      <c r="E70" s="52">
        <v>243986.2</v>
      </c>
      <c r="F70" s="52">
        <v>243986.2</v>
      </c>
      <c r="G70" s="52">
        <v>175995.7</v>
      </c>
      <c r="H70" s="52">
        <f t="shared" si="1"/>
        <v>72.13</v>
      </c>
      <c r="I70" s="91">
        <f t="shared" si="2"/>
        <v>72.13</v>
      </c>
      <c r="J70" s="121" t="s">
        <v>387</v>
      </c>
      <c r="K70" s="122">
        <v>243986.2</v>
      </c>
      <c r="L70" s="123">
        <v>348372.9</v>
      </c>
      <c r="M70" s="123">
        <v>259840.6</v>
      </c>
      <c r="N70" s="123">
        <v>106.5</v>
      </c>
      <c r="O70" s="124">
        <v>74.599999999999994</v>
      </c>
      <c r="Q70" s="76">
        <f t="shared" si="5"/>
        <v>104386.7</v>
      </c>
    </row>
    <row r="71" spans="1:17" ht="23" x14ac:dyDescent="0.3">
      <c r="A71" s="72" t="s">
        <v>77</v>
      </c>
      <c r="B71" s="65"/>
      <c r="C71" s="254" t="s">
        <v>231</v>
      </c>
      <c r="D71" s="254"/>
      <c r="E71" s="52">
        <v>3972977.4</v>
      </c>
      <c r="F71" s="52">
        <v>3972977.4</v>
      </c>
      <c r="G71" s="52">
        <v>1208150.5</v>
      </c>
      <c r="H71" s="52">
        <f t="shared" si="1"/>
        <v>30.41</v>
      </c>
      <c r="I71" s="91">
        <f t="shared" si="2"/>
        <v>30.41</v>
      </c>
      <c r="J71" s="121" t="s">
        <v>388</v>
      </c>
      <c r="K71" s="122">
        <v>3972977.4</v>
      </c>
      <c r="L71" s="123">
        <v>3972977.4</v>
      </c>
      <c r="M71" s="123">
        <v>2408600.2999999998</v>
      </c>
      <c r="N71" s="123">
        <v>60.6</v>
      </c>
      <c r="O71" s="124">
        <v>60.6</v>
      </c>
      <c r="Q71" s="76">
        <f t="shared" ref="Q71:Q84" si="6">L71-F71</f>
        <v>0</v>
      </c>
    </row>
    <row r="72" spans="1:17" ht="92" x14ac:dyDescent="0.3">
      <c r="A72" s="72" t="s">
        <v>77</v>
      </c>
      <c r="B72" s="65"/>
      <c r="C72" s="254" t="s">
        <v>232</v>
      </c>
      <c r="D72" s="254"/>
      <c r="E72" s="52"/>
      <c r="F72" s="52"/>
      <c r="G72" s="52"/>
      <c r="H72" s="52" t="e">
        <f t="shared" si="1"/>
        <v>#DIV/0!</v>
      </c>
      <c r="I72" s="91" t="e">
        <f t="shared" si="2"/>
        <v>#DIV/0!</v>
      </c>
      <c r="J72" s="121" t="s">
        <v>389</v>
      </c>
      <c r="K72" s="133">
        <v>0</v>
      </c>
      <c r="L72" s="134">
        <v>0</v>
      </c>
      <c r="M72" s="134">
        <v>0</v>
      </c>
      <c r="N72" s="111"/>
      <c r="O72" s="112"/>
      <c r="Q72" s="76">
        <f t="shared" si="6"/>
        <v>0</v>
      </c>
    </row>
    <row r="73" spans="1:17" ht="13" x14ac:dyDescent="0.3">
      <c r="A73" s="71" t="s">
        <v>78</v>
      </c>
      <c r="B73" s="256" t="s">
        <v>233</v>
      </c>
      <c r="C73" s="256"/>
      <c r="D73" s="256"/>
      <c r="E73" s="51">
        <f>E75+E76+E77</f>
        <v>325435715.60000002</v>
      </c>
      <c r="F73" s="51">
        <f>F75+F76+F77</f>
        <v>325435715.60000002</v>
      </c>
      <c r="G73" s="51">
        <f>G75+G76+G77</f>
        <v>139758813.69999999</v>
      </c>
      <c r="H73" s="51">
        <f t="shared" si="1"/>
        <v>42.95</v>
      </c>
      <c r="I73" s="90">
        <f t="shared" si="2"/>
        <v>42.95</v>
      </c>
      <c r="J73" s="109" t="s">
        <v>390</v>
      </c>
      <c r="K73" s="110">
        <v>325435715.60000002</v>
      </c>
      <c r="L73" s="111">
        <v>325435715.60000002</v>
      </c>
      <c r="M73" s="111">
        <v>215079646</v>
      </c>
      <c r="N73" s="111">
        <v>66.099999999999994</v>
      </c>
      <c r="O73" s="112">
        <v>66.099999999999994</v>
      </c>
      <c r="Q73" s="76">
        <f t="shared" si="6"/>
        <v>0</v>
      </c>
    </row>
    <row r="74" spans="1:17" ht="13" x14ac:dyDescent="0.3">
      <c r="A74" s="71"/>
      <c r="B74" s="99"/>
      <c r="C74" s="254" t="s">
        <v>1</v>
      </c>
      <c r="D74" s="254"/>
      <c r="E74" s="51"/>
      <c r="F74" s="51"/>
      <c r="G74" s="51"/>
      <c r="H74" s="51"/>
      <c r="I74" s="90"/>
      <c r="Q74" s="76">
        <f t="shared" si="6"/>
        <v>0</v>
      </c>
    </row>
    <row r="75" spans="1:17" ht="34.5" x14ac:dyDescent="0.3">
      <c r="A75" s="70" t="s">
        <v>78</v>
      </c>
      <c r="B75" s="65"/>
      <c r="C75" s="254" t="s">
        <v>234</v>
      </c>
      <c r="D75" s="254"/>
      <c r="E75" s="52">
        <v>325413631.19999999</v>
      </c>
      <c r="F75" s="52">
        <v>325413631.19999999</v>
      </c>
      <c r="G75" s="52">
        <v>139749790.59999999</v>
      </c>
      <c r="H75" s="52">
        <f t="shared" si="1"/>
        <v>42.95</v>
      </c>
      <c r="I75" s="91">
        <f t="shared" si="2"/>
        <v>42.95</v>
      </c>
      <c r="J75" s="121" t="s">
        <v>391</v>
      </c>
      <c r="K75" s="122">
        <v>325413631.19999999</v>
      </c>
      <c r="L75" s="123">
        <v>325413631.19999999</v>
      </c>
      <c r="M75" s="123">
        <v>215064114.40000001</v>
      </c>
      <c r="N75" s="123">
        <v>66.099999999999994</v>
      </c>
      <c r="O75" s="124">
        <v>66.099999999999994</v>
      </c>
      <c r="Q75" s="76">
        <f t="shared" si="6"/>
        <v>0</v>
      </c>
    </row>
    <row r="76" spans="1:17" ht="69" x14ac:dyDescent="0.3">
      <c r="A76" s="70" t="s">
        <v>78</v>
      </c>
      <c r="B76" s="65"/>
      <c r="C76" s="254" t="s">
        <v>235</v>
      </c>
      <c r="D76" s="254"/>
      <c r="E76" s="52">
        <v>14000</v>
      </c>
      <c r="F76" s="52">
        <v>14000</v>
      </c>
      <c r="G76" s="52">
        <v>6400.3</v>
      </c>
      <c r="H76" s="52">
        <f>G76*100/E76</f>
        <v>45.72</v>
      </c>
      <c r="I76" s="91">
        <f>G76*100/F76</f>
        <v>45.72</v>
      </c>
      <c r="J76" s="121" t="s">
        <v>392</v>
      </c>
      <c r="K76" s="122">
        <v>14000</v>
      </c>
      <c r="L76" s="123">
        <v>14000</v>
      </c>
      <c r="M76" s="123">
        <v>11439.8</v>
      </c>
      <c r="N76" s="123">
        <v>81.7</v>
      </c>
      <c r="O76" s="124">
        <v>81.7</v>
      </c>
      <c r="Q76" s="76">
        <f t="shared" si="6"/>
        <v>0</v>
      </c>
    </row>
    <row r="77" spans="1:17" ht="80.5" x14ac:dyDescent="0.3">
      <c r="A77" s="70">
        <v>1004</v>
      </c>
      <c r="B77" s="87"/>
      <c r="C77" s="255" t="s">
        <v>274</v>
      </c>
      <c r="D77" s="255"/>
      <c r="E77" s="52">
        <v>8084.4</v>
      </c>
      <c r="F77" s="52">
        <v>8084.4</v>
      </c>
      <c r="G77" s="52">
        <v>2622.8</v>
      </c>
      <c r="H77" s="52">
        <f>G77*100/E77</f>
        <v>32.44</v>
      </c>
      <c r="I77" s="91">
        <f>G77*100/F77</f>
        <v>32.44</v>
      </c>
      <c r="J77" s="121" t="s">
        <v>393</v>
      </c>
      <c r="K77" s="122">
        <v>8084.4</v>
      </c>
      <c r="L77" s="123">
        <v>8084.4</v>
      </c>
      <c r="M77" s="123">
        <v>4091.8</v>
      </c>
      <c r="N77" s="123">
        <v>50.6</v>
      </c>
      <c r="O77" s="124">
        <v>50.6</v>
      </c>
      <c r="Q77" s="76">
        <f t="shared" si="6"/>
        <v>0</v>
      </c>
    </row>
    <row r="78" spans="1:17" ht="23" x14ac:dyDescent="0.3">
      <c r="A78" s="71" t="s">
        <v>79</v>
      </c>
      <c r="B78" s="239" t="s">
        <v>236</v>
      </c>
      <c r="C78" s="239"/>
      <c r="D78" s="239"/>
      <c r="E78" s="51">
        <v>60350.9</v>
      </c>
      <c r="F78" s="51">
        <v>60350.9</v>
      </c>
      <c r="G78" s="51">
        <v>0</v>
      </c>
      <c r="H78" s="51">
        <f t="shared" si="1"/>
        <v>0</v>
      </c>
      <c r="I78" s="90">
        <f t="shared" si="2"/>
        <v>0</v>
      </c>
      <c r="J78" s="109" t="s">
        <v>394</v>
      </c>
      <c r="K78" s="110">
        <v>60350.9</v>
      </c>
      <c r="L78" s="111">
        <v>60350.9</v>
      </c>
      <c r="M78" s="111">
        <v>0</v>
      </c>
      <c r="N78" s="111"/>
      <c r="O78" s="112"/>
      <c r="Q78" s="76">
        <f t="shared" si="6"/>
        <v>0</v>
      </c>
    </row>
    <row r="79" spans="1:17" ht="13" x14ac:dyDescent="0.3">
      <c r="A79" s="71" t="s">
        <v>80</v>
      </c>
      <c r="B79" s="239" t="s">
        <v>237</v>
      </c>
      <c r="C79" s="239"/>
      <c r="D79" s="239"/>
      <c r="E79" s="51">
        <f>SUM(E81:E84)</f>
        <v>58391586.5</v>
      </c>
      <c r="F79" s="51">
        <f>SUM(F81:F84)</f>
        <v>58391586.5</v>
      </c>
      <c r="G79" s="51">
        <f>SUM(G81:G84)</f>
        <v>45874881.100000001</v>
      </c>
      <c r="H79" s="51">
        <f t="shared" si="1"/>
        <v>78.56</v>
      </c>
      <c r="I79" s="90">
        <f t="shared" si="2"/>
        <v>78.56</v>
      </c>
      <c r="J79" s="118" t="s">
        <v>395</v>
      </c>
      <c r="K79" s="110">
        <v>58391586.5</v>
      </c>
      <c r="L79" s="111">
        <v>58391586.5</v>
      </c>
      <c r="M79" s="111">
        <v>46471007.200000003</v>
      </c>
      <c r="N79" s="111">
        <v>79.599999999999994</v>
      </c>
      <c r="O79" s="112">
        <v>79.599999999999994</v>
      </c>
      <c r="Q79" s="76">
        <f t="shared" si="6"/>
        <v>0</v>
      </c>
    </row>
    <row r="80" spans="1:17" ht="13" x14ac:dyDescent="0.3">
      <c r="A80" s="71"/>
      <c r="B80" s="95"/>
      <c r="C80" s="254" t="s">
        <v>1</v>
      </c>
      <c r="D80" s="254"/>
      <c r="E80" s="51"/>
      <c r="F80" s="51"/>
      <c r="G80" s="51"/>
      <c r="H80" s="51"/>
      <c r="I80" s="90"/>
      <c r="Q80" s="76">
        <f t="shared" si="6"/>
        <v>0</v>
      </c>
    </row>
    <row r="81" spans="1:17" ht="92" x14ac:dyDescent="0.3">
      <c r="A81" s="70" t="s">
        <v>80</v>
      </c>
      <c r="B81" s="65"/>
      <c r="C81" s="254" t="s">
        <v>238</v>
      </c>
      <c r="D81" s="254"/>
      <c r="E81" s="52">
        <v>915716.3</v>
      </c>
      <c r="F81" s="52">
        <v>915716.3</v>
      </c>
      <c r="G81" s="52">
        <v>666109.6</v>
      </c>
      <c r="H81" s="52">
        <f t="shared" ref="H81:H84" si="7">G81*100/E81</f>
        <v>72.739999999999995</v>
      </c>
      <c r="I81" s="91">
        <f t="shared" ref="I81:I84" si="8">G81*100/F81</f>
        <v>72.739999999999995</v>
      </c>
      <c r="J81" s="121" t="s">
        <v>396</v>
      </c>
      <c r="K81" s="135">
        <v>915716.3</v>
      </c>
      <c r="L81" s="116">
        <v>915716.3</v>
      </c>
      <c r="M81" s="116">
        <v>755813.8</v>
      </c>
      <c r="N81" s="123">
        <v>82.5</v>
      </c>
      <c r="O81" s="124">
        <v>82.5</v>
      </c>
      <c r="Q81" s="76">
        <f t="shared" si="6"/>
        <v>0</v>
      </c>
    </row>
    <row r="82" spans="1:17" ht="69" x14ac:dyDescent="0.3">
      <c r="A82" s="70" t="s">
        <v>80</v>
      </c>
      <c r="B82" s="65"/>
      <c r="C82" s="254" t="s">
        <v>239</v>
      </c>
      <c r="D82" s="254"/>
      <c r="E82" s="52">
        <v>663337.4</v>
      </c>
      <c r="F82" s="52">
        <v>663337.4</v>
      </c>
      <c r="G82" s="52">
        <v>248196.8</v>
      </c>
      <c r="H82" s="52">
        <f t="shared" si="7"/>
        <v>37.42</v>
      </c>
      <c r="I82" s="91">
        <f t="shared" si="8"/>
        <v>37.42</v>
      </c>
      <c r="J82" s="136" t="s">
        <v>399</v>
      </c>
      <c r="K82" s="137">
        <v>663337.4</v>
      </c>
      <c r="L82" s="138">
        <v>663337.4</v>
      </c>
      <c r="M82" s="138">
        <v>333160.90000000002</v>
      </c>
      <c r="N82" s="139">
        <v>50.2</v>
      </c>
      <c r="O82" s="140">
        <v>50.2</v>
      </c>
      <c r="Q82" s="76">
        <f t="shared" si="6"/>
        <v>0</v>
      </c>
    </row>
    <row r="83" spans="1:17" ht="46" x14ac:dyDescent="0.3">
      <c r="A83" s="70" t="s">
        <v>80</v>
      </c>
      <c r="B83" s="65"/>
      <c r="C83" s="254" t="s">
        <v>240</v>
      </c>
      <c r="D83" s="254"/>
      <c r="E83" s="52">
        <v>440163.9</v>
      </c>
      <c r="F83" s="52">
        <v>440163.9</v>
      </c>
      <c r="G83" s="52">
        <v>437788.7</v>
      </c>
      <c r="H83" s="52">
        <f t="shared" si="7"/>
        <v>99.46</v>
      </c>
      <c r="I83" s="91">
        <f t="shared" si="8"/>
        <v>99.46</v>
      </c>
      <c r="J83" s="121" t="s">
        <v>397</v>
      </c>
      <c r="K83" s="135">
        <v>440163.9</v>
      </c>
      <c r="L83" s="116">
        <v>440163.9</v>
      </c>
      <c r="M83" s="116">
        <v>437788.7</v>
      </c>
      <c r="N83" s="123">
        <v>99.5</v>
      </c>
      <c r="O83" s="124">
        <v>99.5</v>
      </c>
      <c r="Q83" s="76">
        <f t="shared" si="6"/>
        <v>0</v>
      </c>
    </row>
    <row r="84" spans="1:17" ht="46" x14ac:dyDescent="0.3">
      <c r="A84" s="70" t="s">
        <v>80</v>
      </c>
      <c r="B84" s="65"/>
      <c r="C84" s="254" t="s">
        <v>241</v>
      </c>
      <c r="D84" s="254"/>
      <c r="E84" s="52">
        <v>56372368.899999999</v>
      </c>
      <c r="F84" s="52">
        <v>56372368.899999999</v>
      </c>
      <c r="G84" s="52">
        <v>44522786</v>
      </c>
      <c r="H84" s="52">
        <f t="shared" si="7"/>
        <v>78.98</v>
      </c>
      <c r="I84" s="91">
        <f t="shared" si="8"/>
        <v>78.98</v>
      </c>
      <c r="J84" s="121" t="s">
        <v>398</v>
      </c>
      <c r="K84" s="135">
        <v>56372368.899999999</v>
      </c>
      <c r="L84" s="116">
        <v>56372368.899999999</v>
      </c>
      <c r="M84" s="116">
        <v>44944243.799999997</v>
      </c>
      <c r="N84" s="123">
        <v>79.7</v>
      </c>
      <c r="O84" s="124">
        <v>79.7</v>
      </c>
      <c r="Q84" s="76">
        <f t="shared" si="6"/>
        <v>0</v>
      </c>
    </row>
    <row r="85" spans="1:17" ht="13" x14ac:dyDescent="0.3">
      <c r="A85" s="73"/>
      <c r="B85" s="253" t="s">
        <v>57</v>
      </c>
      <c r="C85" s="253"/>
      <c r="D85" s="253"/>
      <c r="E85" s="63"/>
      <c r="F85" s="63"/>
      <c r="G85" s="63">
        <v>180547151.19999999</v>
      </c>
      <c r="H85" s="63"/>
      <c r="I85" s="93"/>
    </row>
    <row r="86" spans="1:17" ht="13" x14ac:dyDescent="0.25">
      <c r="A86" s="59"/>
      <c r="B86" s="50"/>
      <c r="C86" s="50"/>
      <c r="D86" s="60"/>
    </row>
    <row r="87" spans="1:17" ht="14" x14ac:dyDescent="0.3">
      <c r="A87" s="43"/>
      <c r="B87" s="49"/>
      <c r="C87" s="49"/>
      <c r="D87" s="44"/>
      <c r="G87" s="88"/>
      <c r="H87" s="63"/>
    </row>
    <row r="88" spans="1:17" ht="14" x14ac:dyDescent="0.25">
      <c r="A88" s="43"/>
      <c r="B88" s="49"/>
      <c r="C88" s="49"/>
      <c r="D88" s="44"/>
    </row>
    <row r="89" spans="1:17" ht="14" x14ac:dyDescent="0.25">
      <c r="A89" s="43"/>
      <c r="B89" s="49"/>
      <c r="C89" s="49"/>
      <c r="D89" s="45"/>
    </row>
    <row r="90" spans="1:17" ht="14" x14ac:dyDescent="0.25">
      <c r="A90" s="43"/>
      <c r="B90" s="49"/>
      <c r="C90" s="49"/>
      <c r="D90" s="44"/>
    </row>
    <row r="91" spans="1:17" ht="18" x14ac:dyDescent="0.4">
      <c r="A91" s="43"/>
      <c r="B91" s="49"/>
      <c r="C91" s="49"/>
      <c r="D91" s="46"/>
      <c r="G91" s="89"/>
    </row>
    <row r="92" spans="1:17" ht="14" x14ac:dyDescent="0.25">
      <c r="A92" s="43"/>
      <c r="B92" s="49"/>
      <c r="C92" s="49"/>
      <c r="D92" s="44"/>
    </row>
    <row r="93" spans="1:17" ht="14" x14ac:dyDescent="0.25">
      <c r="A93" s="43"/>
      <c r="B93" s="49"/>
      <c r="C93" s="49"/>
      <c r="D93" s="44"/>
      <c r="G93" s="88"/>
    </row>
    <row r="94" spans="1:17" ht="14" x14ac:dyDescent="0.25">
      <c r="A94" s="43"/>
      <c r="B94" s="49"/>
      <c r="C94" s="49"/>
      <c r="D94" s="44"/>
    </row>
    <row r="95" spans="1:17" ht="14" x14ac:dyDescent="0.25">
      <c r="A95" s="43"/>
      <c r="B95" s="49"/>
      <c r="C95" s="49"/>
      <c r="D95" s="44"/>
    </row>
  </sheetData>
  <mergeCells count="92">
    <mergeCell ref="C82:D82"/>
    <mergeCell ref="C83:D83"/>
    <mergeCell ref="C84:D84"/>
    <mergeCell ref="B85:D85"/>
    <mergeCell ref="C76:D76"/>
    <mergeCell ref="C77:D77"/>
    <mergeCell ref="B78:D78"/>
    <mergeCell ref="B79:D79"/>
    <mergeCell ref="C80:D80"/>
    <mergeCell ref="C81:D81"/>
    <mergeCell ref="C75:D75"/>
    <mergeCell ref="C64:D64"/>
    <mergeCell ref="C65:D65"/>
    <mergeCell ref="C66:D66"/>
    <mergeCell ref="C67:D67"/>
    <mergeCell ref="C68:D68"/>
    <mergeCell ref="C69:D69"/>
    <mergeCell ref="C70:D70"/>
    <mergeCell ref="C71:D71"/>
    <mergeCell ref="C72:D72"/>
    <mergeCell ref="B73:D73"/>
    <mergeCell ref="C74:D74"/>
    <mergeCell ref="C63:D63"/>
    <mergeCell ref="C52:D52"/>
    <mergeCell ref="C53:D53"/>
    <mergeCell ref="C54:D54"/>
    <mergeCell ref="C55:D55"/>
    <mergeCell ref="C56:D56"/>
    <mergeCell ref="C57:D57"/>
    <mergeCell ref="C58:D58"/>
    <mergeCell ref="C59:D59"/>
    <mergeCell ref="C60:D60"/>
    <mergeCell ref="C61:D61"/>
    <mergeCell ref="C62:D62"/>
    <mergeCell ref="C51:D51"/>
    <mergeCell ref="C40:D40"/>
    <mergeCell ref="C41:D41"/>
    <mergeCell ref="C42:D42"/>
    <mergeCell ref="C43:D43"/>
    <mergeCell ref="C44:D44"/>
    <mergeCell ref="C45:D45"/>
    <mergeCell ref="C46:D46"/>
    <mergeCell ref="C47:D47"/>
    <mergeCell ref="C48:D48"/>
    <mergeCell ref="B49:D49"/>
    <mergeCell ref="C50:D50"/>
    <mergeCell ref="C39:D39"/>
    <mergeCell ref="C28:D28"/>
    <mergeCell ref="C29:D29"/>
    <mergeCell ref="C30:D30"/>
    <mergeCell ref="C31:D31"/>
    <mergeCell ref="C32:D32"/>
    <mergeCell ref="C33:D33"/>
    <mergeCell ref="C34:D34"/>
    <mergeCell ref="C35:D35"/>
    <mergeCell ref="C36:D36"/>
    <mergeCell ref="C37:D37"/>
    <mergeCell ref="C38:D38"/>
    <mergeCell ref="C27:D27"/>
    <mergeCell ref="C10:D10"/>
    <mergeCell ref="C11:D11"/>
    <mergeCell ref="C12:D12"/>
    <mergeCell ref="B19:D19"/>
    <mergeCell ref="B20:D20"/>
    <mergeCell ref="B21:D21"/>
    <mergeCell ref="C22:D22"/>
    <mergeCell ref="C23:D23"/>
    <mergeCell ref="C24:D24"/>
    <mergeCell ref="C25:D25"/>
    <mergeCell ref="C26:D26"/>
    <mergeCell ref="B9:D9"/>
    <mergeCell ref="F4:F5"/>
    <mergeCell ref="G4:G5"/>
    <mergeCell ref="H4:I4"/>
    <mergeCell ref="K4:K5"/>
    <mergeCell ref="B6:D6"/>
    <mergeCell ref="B7:D7"/>
    <mergeCell ref="B8:D8"/>
    <mergeCell ref="A1:I1"/>
    <mergeCell ref="J2:J5"/>
    <mergeCell ref="K2:O2"/>
    <mergeCell ref="A3:A5"/>
    <mergeCell ref="B3:D5"/>
    <mergeCell ref="E3:F3"/>
    <mergeCell ref="G3:I3"/>
    <mergeCell ref="K3:L3"/>
    <mergeCell ref="M3:O3"/>
    <mergeCell ref="E4:E5"/>
    <mergeCell ref="N4:N5"/>
    <mergeCell ref="O4:O5"/>
    <mergeCell ref="L4:L5"/>
    <mergeCell ref="M4:M5"/>
  </mergeCells>
  <hyperlinks>
    <hyperlink ref="C52" r:id="rId1" display="consultantplus://offline/ref=ADF1185A8E1E28AA021C52E38FCB656B67055E7E927DFD265D66595D06bAF8I" xr:uid="{00000000-0004-0000-0400-000000000000}"/>
    <hyperlink ref="C53" r:id="rId2" display="consultantplus://offline/ref=ADF1185A8E1E28AA021C52E38FCB656B67065C79957DFD265D66595D06bAF8I" xr:uid="{00000000-0004-0000-0400-000001000000}"/>
    <hyperlink ref="C51" r:id="rId3" display="consultantplus://offline/ref=ADF1185A8E1E28AA021C52E38FCB656B670459729C75FD265D66595D06bAF8I" xr:uid="{00000000-0004-0000-0400-000002000000}"/>
    <hyperlink ref="J51" r:id="rId4" display="consultantplus://offline/ref=ADF1185A8E1E28AA021C52E38FCB656B670459729C75FD265D66595D06bAF8I" xr:uid="{00000000-0004-0000-0400-000003000000}"/>
    <hyperlink ref="J24" r:id="rId5" display="consultantplus://offline/ref=ADF1185A8E1E28AA021C52E38FCB656B63065B7C9D7EA02C553F555Fb0F1I" xr:uid="{00000000-0004-0000-0400-000004000000}"/>
    <hyperlink ref="J53" r:id="rId6" display="consultantplus://offline/ref=ADF1185A8E1E28AA021C52E38FCB656B67065C79957DFD265D66595D06bAF8I" xr:uid="{00000000-0004-0000-0400-000005000000}"/>
    <hyperlink ref="J52" r:id="rId7" display="consultantplus://offline/ref=ADF1185A8E1E28AA021C52E38FCB656B67055E7E927DFD265D66595D06bAF8I" xr:uid="{00000000-0004-0000-0400-000006000000}"/>
  </hyperlinks>
  <pageMargins left="0.7" right="0.7" top="0.75" bottom="0.75" header="0.3" footer="0.3"/>
  <pageSetup paperSize="9"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90"/>
  <sheetViews>
    <sheetView zoomScaleNormal="100" workbookViewId="0">
      <pane ySplit="1" topLeftCell="A58" activePane="bottomLeft" state="frozen"/>
      <selection pane="bottomLeft" activeCell="B59" sqref="B59"/>
    </sheetView>
  </sheetViews>
  <sheetFormatPr defaultRowHeight="14" x14ac:dyDescent="0.3"/>
  <cols>
    <col min="1" max="1" width="2.81640625" style="180" customWidth="1"/>
    <col min="2" max="2" width="50.7265625" style="179" customWidth="1"/>
    <col min="3" max="3" width="6.54296875" style="180" customWidth="1"/>
    <col min="4" max="4" width="4.54296875" style="180" customWidth="1"/>
    <col min="5" max="5" width="5.7265625" style="180" customWidth="1"/>
    <col min="6" max="6" width="8.54296875" style="180" customWidth="1"/>
    <col min="7" max="7" width="3.7265625" style="180" customWidth="1"/>
    <col min="8" max="8" width="2.7265625" style="180" customWidth="1"/>
    <col min="9" max="9" width="13.453125" style="180" customWidth="1"/>
    <col min="10" max="10" width="14.54296875" style="180" customWidth="1"/>
    <col min="11" max="11" width="13.81640625" style="180" customWidth="1"/>
    <col min="12" max="256" width="9.1796875" style="180"/>
    <col min="257" max="257" width="52.1796875" style="180" customWidth="1"/>
    <col min="258" max="259" width="7" style="180" customWidth="1"/>
    <col min="260" max="260" width="5.7265625" style="180" customWidth="1"/>
    <col min="261" max="261" width="8.54296875" style="180" customWidth="1"/>
    <col min="262" max="262" width="5.7265625" style="180" customWidth="1"/>
    <col min="263" max="263" width="4.26953125" style="180" customWidth="1"/>
    <col min="264" max="266" width="26.26953125" style="180" customWidth="1"/>
    <col min="267" max="512" width="9.1796875" style="180"/>
    <col min="513" max="513" width="52.1796875" style="180" customWidth="1"/>
    <col min="514" max="515" width="7" style="180" customWidth="1"/>
    <col min="516" max="516" width="5.7265625" style="180" customWidth="1"/>
    <col min="517" max="517" width="8.54296875" style="180" customWidth="1"/>
    <col min="518" max="518" width="5.7265625" style="180" customWidth="1"/>
    <col min="519" max="519" width="4.26953125" style="180" customWidth="1"/>
    <col min="520" max="522" width="26.26953125" style="180" customWidth="1"/>
    <col min="523" max="768" width="9.1796875" style="180"/>
    <col min="769" max="769" width="52.1796875" style="180" customWidth="1"/>
    <col min="770" max="771" width="7" style="180" customWidth="1"/>
    <col min="772" max="772" width="5.7265625" style="180" customWidth="1"/>
    <col min="773" max="773" width="8.54296875" style="180" customWidth="1"/>
    <col min="774" max="774" width="5.7265625" style="180" customWidth="1"/>
    <col min="775" max="775" width="4.26953125" style="180" customWidth="1"/>
    <col min="776" max="778" width="26.26953125" style="180" customWidth="1"/>
    <col min="779" max="1024" width="9.1796875" style="180"/>
    <col min="1025" max="1025" width="52.1796875" style="180" customWidth="1"/>
    <col min="1026" max="1027" width="7" style="180" customWidth="1"/>
    <col min="1028" max="1028" width="5.7265625" style="180" customWidth="1"/>
    <col min="1029" max="1029" width="8.54296875" style="180" customWidth="1"/>
    <col min="1030" max="1030" width="5.7265625" style="180" customWidth="1"/>
    <col min="1031" max="1031" width="4.26953125" style="180" customWidth="1"/>
    <col min="1032" max="1034" width="26.26953125" style="180" customWidth="1"/>
    <col min="1035" max="1280" width="9.1796875" style="180"/>
    <col min="1281" max="1281" width="52.1796875" style="180" customWidth="1"/>
    <col min="1282" max="1283" width="7" style="180" customWidth="1"/>
    <col min="1284" max="1284" width="5.7265625" style="180" customWidth="1"/>
    <col min="1285" max="1285" width="8.54296875" style="180" customWidth="1"/>
    <col min="1286" max="1286" width="5.7265625" style="180" customWidth="1"/>
    <col min="1287" max="1287" width="4.26953125" style="180" customWidth="1"/>
    <col min="1288" max="1290" width="26.26953125" style="180" customWidth="1"/>
    <col min="1291" max="1536" width="9.1796875" style="180"/>
    <col min="1537" max="1537" width="52.1796875" style="180" customWidth="1"/>
    <col min="1538" max="1539" width="7" style="180" customWidth="1"/>
    <col min="1540" max="1540" width="5.7265625" style="180" customWidth="1"/>
    <col min="1541" max="1541" width="8.54296875" style="180" customWidth="1"/>
    <col min="1542" max="1542" width="5.7265625" style="180" customWidth="1"/>
    <col min="1543" max="1543" width="4.26953125" style="180" customWidth="1"/>
    <col min="1544" max="1546" width="26.26953125" style="180" customWidth="1"/>
    <col min="1547" max="1792" width="9.1796875" style="180"/>
    <col min="1793" max="1793" width="52.1796875" style="180" customWidth="1"/>
    <col min="1794" max="1795" width="7" style="180" customWidth="1"/>
    <col min="1796" max="1796" width="5.7265625" style="180" customWidth="1"/>
    <col min="1797" max="1797" width="8.54296875" style="180" customWidth="1"/>
    <col min="1798" max="1798" width="5.7265625" style="180" customWidth="1"/>
    <col min="1799" max="1799" width="4.26953125" style="180" customWidth="1"/>
    <col min="1800" max="1802" width="26.26953125" style="180" customWidth="1"/>
    <col min="1803" max="2048" width="9.1796875" style="180"/>
    <col min="2049" max="2049" width="52.1796875" style="180" customWidth="1"/>
    <col min="2050" max="2051" width="7" style="180" customWidth="1"/>
    <col min="2052" max="2052" width="5.7265625" style="180" customWidth="1"/>
    <col min="2053" max="2053" width="8.54296875" style="180" customWidth="1"/>
    <col min="2054" max="2054" width="5.7265625" style="180" customWidth="1"/>
    <col min="2055" max="2055" width="4.26953125" style="180" customWidth="1"/>
    <col min="2056" max="2058" width="26.26953125" style="180" customWidth="1"/>
    <col min="2059" max="2304" width="9.1796875" style="180"/>
    <col min="2305" max="2305" width="52.1796875" style="180" customWidth="1"/>
    <col min="2306" max="2307" width="7" style="180" customWidth="1"/>
    <col min="2308" max="2308" width="5.7265625" style="180" customWidth="1"/>
    <col min="2309" max="2309" width="8.54296875" style="180" customWidth="1"/>
    <col min="2310" max="2310" width="5.7265625" style="180" customWidth="1"/>
    <col min="2311" max="2311" width="4.26953125" style="180" customWidth="1"/>
    <col min="2312" max="2314" width="26.26953125" style="180" customWidth="1"/>
    <col min="2315" max="2560" width="9.1796875" style="180"/>
    <col min="2561" max="2561" width="52.1796875" style="180" customWidth="1"/>
    <col min="2562" max="2563" width="7" style="180" customWidth="1"/>
    <col min="2564" max="2564" width="5.7265625" style="180" customWidth="1"/>
    <col min="2565" max="2565" width="8.54296875" style="180" customWidth="1"/>
    <col min="2566" max="2566" width="5.7265625" style="180" customWidth="1"/>
    <col min="2567" max="2567" width="4.26953125" style="180" customWidth="1"/>
    <col min="2568" max="2570" width="26.26953125" style="180" customWidth="1"/>
    <col min="2571" max="2816" width="9.1796875" style="180"/>
    <col min="2817" max="2817" width="52.1796875" style="180" customWidth="1"/>
    <col min="2818" max="2819" width="7" style="180" customWidth="1"/>
    <col min="2820" max="2820" width="5.7265625" style="180" customWidth="1"/>
    <col min="2821" max="2821" width="8.54296875" style="180" customWidth="1"/>
    <col min="2822" max="2822" width="5.7265625" style="180" customWidth="1"/>
    <col min="2823" max="2823" width="4.26953125" style="180" customWidth="1"/>
    <col min="2824" max="2826" width="26.26953125" style="180" customWidth="1"/>
    <col min="2827" max="3072" width="9.1796875" style="180"/>
    <col min="3073" max="3073" width="52.1796875" style="180" customWidth="1"/>
    <col min="3074" max="3075" width="7" style="180" customWidth="1"/>
    <col min="3076" max="3076" width="5.7265625" style="180" customWidth="1"/>
    <col min="3077" max="3077" width="8.54296875" style="180" customWidth="1"/>
    <col min="3078" max="3078" width="5.7265625" style="180" customWidth="1"/>
    <col min="3079" max="3079" width="4.26953125" style="180" customWidth="1"/>
    <col min="3080" max="3082" width="26.26953125" style="180" customWidth="1"/>
    <col min="3083" max="3328" width="9.1796875" style="180"/>
    <col min="3329" max="3329" width="52.1796875" style="180" customWidth="1"/>
    <col min="3330" max="3331" width="7" style="180" customWidth="1"/>
    <col min="3332" max="3332" width="5.7265625" style="180" customWidth="1"/>
    <col min="3333" max="3333" width="8.54296875" style="180" customWidth="1"/>
    <col min="3334" max="3334" width="5.7265625" style="180" customWidth="1"/>
    <col min="3335" max="3335" width="4.26953125" style="180" customWidth="1"/>
    <col min="3336" max="3338" width="26.26953125" style="180" customWidth="1"/>
    <col min="3339" max="3584" width="9.1796875" style="180"/>
    <col min="3585" max="3585" width="52.1796875" style="180" customWidth="1"/>
    <col min="3586" max="3587" width="7" style="180" customWidth="1"/>
    <col min="3588" max="3588" width="5.7265625" style="180" customWidth="1"/>
    <col min="3589" max="3589" width="8.54296875" style="180" customWidth="1"/>
    <col min="3590" max="3590" width="5.7265625" style="180" customWidth="1"/>
    <col min="3591" max="3591" width="4.26953125" style="180" customWidth="1"/>
    <col min="3592" max="3594" width="26.26953125" style="180" customWidth="1"/>
    <col min="3595" max="3840" width="9.1796875" style="180"/>
    <col min="3841" max="3841" width="52.1796875" style="180" customWidth="1"/>
    <col min="3842" max="3843" width="7" style="180" customWidth="1"/>
    <col min="3844" max="3844" width="5.7265625" style="180" customWidth="1"/>
    <col min="3845" max="3845" width="8.54296875" style="180" customWidth="1"/>
    <col min="3846" max="3846" width="5.7265625" style="180" customWidth="1"/>
    <col min="3847" max="3847" width="4.26953125" style="180" customWidth="1"/>
    <col min="3848" max="3850" width="26.26953125" style="180" customWidth="1"/>
    <col min="3851" max="4096" width="9.1796875" style="180"/>
    <col min="4097" max="4097" width="52.1796875" style="180" customWidth="1"/>
    <col min="4098" max="4099" width="7" style="180" customWidth="1"/>
    <col min="4100" max="4100" width="5.7265625" style="180" customWidth="1"/>
    <col min="4101" max="4101" width="8.54296875" style="180" customWidth="1"/>
    <col min="4102" max="4102" width="5.7265625" style="180" customWidth="1"/>
    <col min="4103" max="4103" width="4.26953125" style="180" customWidth="1"/>
    <col min="4104" max="4106" width="26.26953125" style="180" customWidth="1"/>
    <col min="4107" max="4352" width="9.1796875" style="180"/>
    <col min="4353" max="4353" width="52.1796875" style="180" customWidth="1"/>
    <col min="4354" max="4355" width="7" style="180" customWidth="1"/>
    <col min="4356" max="4356" width="5.7265625" style="180" customWidth="1"/>
    <col min="4357" max="4357" width="8.54296875" style="180" customWidth="1"/>
    <col min="4358" max="4358" width="5.7265625" style="180" customWidth="1"/>
    <col min="4359" max="4359" width="4.26953125" style="180" customWidth="1"/>
    <col min="4360" max="4362" width="26.26953125" style="180" customWidth="1"/>
    <col min="4363" max="4608" width="9.1796875" style="180"/>
    <col min="4609" max="4609" width="52.1796875" style="180" customWidth="1"/>
    <col min="4610" max="4611" width="7" style="180" customWidth="1"/>
    <col min="4612" max="4612" width="5.7265625" style="180" customWidth="1"/>
    <col min="4613" max="4613" width="8.54296875" style="180" customWidth="1"/>
    <col min="4614" max="4614" width="5.7265625" style="180" customWidth="1"/>
    <col min="4615" max="4615" width="4.26953125" style="180" customWidth="1"/>
    <col min="4616" max="4618" width="26.26953125" style="180" customWidth="1"/>
    <col min="4619" max="4864" width="9.1796875" style="180"/>
    <col min="4865" max="4865" width="52.1796875" style="180" customWidth="1"/>
    <col min="4866" max="4867" width="7" style="180" customWidth="1"/>
    <col min="4868" max="4868" width="5.7265625" style="180" customWidth="1"/>
    <col min="4869" max="4869" width="8.54296875" style="180" customWidth="1"/>
    <col min="4870" max="4870" width="5.7265625" style="180" customWidth="1"/>
    <col min="4871" max="4871" width="4.26953125" style="180" customWidth="1"/>
    <col min="4872" max="4874" width="26.26953125" style="180" customWidth="1"/>
    <col min="4875" max="5120" width="9.1796875" style="180"/>
    <col min="5121" max="5121" width="52.1796875" style="180" customWidth="1"/>
    <col min="5122" max="5123" width="7" style="180" customWidth="1"/>
    <col min="5124" max="5124" width="5.7265625" style="180" customWidth="1"/>
    <col min="5125" max="5125" width="8.54296875" style="180" customWidth="1"/>
    <col min="5126" max="5126" width="5.7265625" style="180" customWidth="1"/>
    <col min="5127" max="5127" width="4.26953125" style="180" customWidth="1"/>
    <col min="5128" max="5130" width="26.26953125" style="180" customWidth="1"/>
    <col min="5131" max="5376" width="9.1796875" style="180"/>
    <col min="5377" max="5377" width="52.1796875" style="180" customWidth="1"/>
    <col min="5378" max="5379" width="7" style="180" customWidth="1"/>
    <col min="5380" max="5380" width="5.7265625" style="180" customWidth="1"/>
    <col min="5381" max="5381" width="8.54296875" style="180" customWidth="1"/>
    <col min="5382" max="5382" width="5.7265625" style="180" customWidth="1"/>
    <col min="5383" max="5383" width="4.26953125" style="180" customWidth="1"/>
    <col min="5384" max="5386" width="26.26953125" style="180" customWidth="1"/>
    <col min="5387" max="5632" width="9.1796875" style="180"/>
    <col min="5633" max="5633" width="52.1796875" style="180" customWidth="1"/>
    <col min="5634" max="5635" width="7" style="180" customWidth="1"/>
    <col min="5636" max="5636" width="5.7265625" style="180" customWidth="1"/>
    <col min="5637" max="5637" width="8.54296875" style="180" customWidth="1"/>
    <col min="5638" max="5638" width="5.7265625" style="180" customWidth="1"/>
    <col min="5639" max="5639" width="4.26953125" style="180" customWidth="1"/>
    <col min="5640" max="5642" width="26.26953125" style="180" customWidth="1"/>
    <col min="5643" max="5888" width="9.1796875" style="180"/>
    <col min="5889" max="5889" width="52.1796875" style="180" customWidth="1"/>
    <col min="5890" max="5891" width="7" style="180" customWidth="1"/>
    <col min="5892" max="5892" width="5.7265625" style="180" customWidth="1"/>
    <col min="5893" max="5893" width="8.54296875" style="180" customWidth="1"/>
    <col min="5894" max="5894" width="5.7265625" style="180" customWidth="1"/>
    <col min="5895" max="5895" width="4.26953125" style="180" customWidth="1"/>
    <col min="5896" max="5898" width="26.26953125" style="180" customWidth="1"/>
    <col min="5899" max="6144" width="9.1796875" style="180"/>
    <col min="6145" max="6145" width="52.1796875" style="180" customWidth="1"/>
    <col min="6146" max="6147" width="7" style="180" customWidth="1"/>
    <col min="6148" max="6148" width="5.7265625" style="180" customWidth="1"/>
    <col min="6149" max="6149" width="8.54296875" style="180" customWidth="1"/>
    <col min="6150" max="6150" width="5.7265625" style="180" customWidth="1"/>
    <col min="6151" max="6151" width="4.26953125" style="180" customWidth="1"/>
    <col min="6152" max="6154" width="26.26953125" style="180" customWidth="1"/>
    <col min="6155" max="6400" width="9.1796875" style="180"/>
    <col min="6401" max="6401" width="52.1796875" style="180" customWidth="1"/>
    <col min="6402" max="6403" width="7" style="180" customWidth="1"/>
    <col min="6404" max="6404" width="5.7265625" style="180" customWidth="1"/>
    <col min="6405" max="6405" width="8.54296875" style="180" customWidth="1"/>
    <col min="6406" max="6406" width="5.7265625" style="180" customWidth="1"/>
    <col min="6407" max="6407" width="4.26953125" style="180" customWidth="1"/>
    <col min="6408" max="6410" width="26.26953125" style="180" customWidth="1"/>
    <col min="6411" max="6656" width="9.1796875" style="180"/>
    <col min="6657" max="6657" width="52.1796875" style="180" customWidth="1"/>
    <col min="6658" max="6659" width="7" style="180" customWidth="1"/>
    <col min="6660" max="6660" width="5.7265625" style="180" customWidth="1"/>
    <col min="6661" max="6661" width="8.54296875" style="180" customWidth="1"/>
    <col min="6662" max="6662" width="5.7265625" style="180" customWidth="1"/>
    <col min="6663" max="6663" width="4.26953125" style="180" customWidth="1"/>
    <col min="6664" max="6666" width="26.26953125" style="180" customWidth="1"/>
    <col min="6667" max="6912" width="9.1796875" style="180"/>
    <col min="6913" max="6913" width="52.1796875" style="180" customWidth="1"/>
    <col min="6914" max="6915" width="7" style="180" customWidth="1"/>
    <col min="6916" max="6916" width="5.7265625" style="180" customWidth="1"/>
    <col min="6917" max="6917" width="8.54296875" style="180" customWidth="1"/>
    <col min="6918" max="6918" width="5.7265625" style="180" customWidth="1"/>
    <col min="6919" max="6919" width="4.26953125" style="180" customWidth="1"/>
    <col min="6920" max="6922" width="26.26953125" style="180" customWidth="1"/>
    <col min="6923" max="7168" width="9.1796875" style="180"/>
    <col min="7169" max="7169" width="52.1796875" style="180" customWidth="1"/>
    <col min="7170" max="7171" width="7" style="180" customWidth="1"/>
    <col min="7172" max="7172" width="5.7265625" style="180" customWidth="1"/>
    <col min="7173" max="7173" width="8.54296875" style="180" customWidth="1"/>
    <col min="7174" max="7174" width="5.7265625" style="180" customWidth="1"/>
    <col min="7175" max="7175" width="4.26953125" style="180" customWidth="1"/>
    <col min="7176" max="7178" width="26.26953125" style="180" customWidth="1"/>
    <col min="7179" max="7424" width="9.1796875" style="180"/>
    <col min="7425" max="7425" width="52.1796875" style="180" customWidth="1"/>
    <col min="7426" max="7427" width="7" style="180" customWidth="1"/>
    <col min="7428" max="7428" width="5.7265625" style="180" customWidth="1"/>
    <col min="7429" max="7429" width="8.54296875" style="180" customWidth="1"/>
    <col min="7430" max="7430" width="5.7265625" style="180" customWidth="1"/>
    <col min="7431" max="7431" width="4.26953125" style="180" customWidth="1"/>
    <col min="7432" max="7434" width="26.26953125" style="180" customWidth="1"/>
    <col min="7435" max="7680" width="9.1796875" style="180"/>
    <col min="7681" max="7681" width="52.1796875" style="180" customWidth="1"/>
    <col min="7682" max="7683" width="7" style="180" customWidth="1"/>
    <col min="7684" max="7684" width="5.7265625" style="180" customWidth="1"/>
    <col min="7685" max="7685" width="8.54296875" style="180" customWidth="1"/>
    <col min="7686" max="7686" width="5.7265625" style="180" customWidth="1"/>
    <col min="7687" max="7687" width="4.26953125" style="180" customWidth="1"/>
    <col min="7688" max="7690" width="26.26953125" style="180" customWidth="1"/>
    <col min="7691" max="7936" width="9.1796875" style="180"/>
    <col min="7937" max="7937" width="52.1796875" style="180" customWidth="1"/>
    <col min="7938" max="7939" width="7" style="180" customWidth="1"/>
    <col min="7940" max="7940" width="5.7265625" style="180" customWidth="1"/>
    <col min="7941" max="7941" width="8.54296875" style="180" customWidth="1"/>
    <col min="7942" max="7942" width="5.7265625" style="180" customWidth="1"/>
    <col min="7943" max="7943" width="4.26953125" style="180" customWidth="1"/>
    <col min="7944" max="7946" width="26.26953125" style="180" customWidth="1"/>
    <col min="7947" max="8192" width="9.1796875" style="180"/>
    <col min="8193" max="8193" width="52.1796875" style="180" customWidth="1"/>
    <col min="8194" max="8195" width="7" style="180" customWidth="1"/>
    <col min="8196" max="8196" width="5.7265625" style="180" customWidth="1"/>
    <col min="8197" max="8197" width="8.54296875" style="180" customWidth="1"/>
    <col min="8198" max="8198" width="5.7265625" style="180" customWidth="1"/>
    <col min="8199" max="8199" width="4.26953125" style="180" customWidth="1"/>
    <col min="8200" max="8202" width="26.26953125" style="180" customWidth="1"/>
    <col min="8203" max="8448" width="9.1796875" style="180"/>
    <col min="8449" max="8449" width="52.1796875" style="180" customWidth="1"/>
    <col min="8450" max="8451" width="7" style="180" customWidth="1"/>
    <col min="8452" max="8452" width="5.7265625" style="180" customWidth="1"/>
    <col min="8453" max="8453" width="8.54296875" style="180" customWidth="1"/>
    <col min="8454" max="8454" width="5.7265625" style="180" customWidth="1"/>
    <col min="8455" max="8455" width="4.26953125" style="180" customWidth="1"/>
    <col min="8456" max="8458" width="26.26953125" style="180" customWidth="1"/>
    <col min="8459" max="8704" width="9.1796875" style="180"/>
    <col min="8705" max="8705" width="52.1796875" style="180" customWidth="1"/>
    <col min="8706" max="8707" width="7" style="180" customWidth="1"/>
    <col min="8708" max="8708" width="5.7265625" style="180" customWidth="1"/>
    <col min="8709" max="8709" width="8.54296875" style="180" customWidth="1"/>
    <col min="8710" max="8710" width="5.7265625" style="180" customWidth="1"/>
    <col min="8711" max="8711" width="4.26953125" style="180" customWidth="1"/>
    <col min="8712" max="8714" width="26.26953125" style="180" customWidth="1"/>
    <col min="8715" max="8960" width="9.1796875" style="180"/>
    <col min="8961" max="8961" width="52.1796875" style="180" customWidth="1"/>
    <col min="8962" max="8963" width="7" style="180" customWidth="1"/>
    <col min="8964" max="8964" width="5.7265625" style="180" customWidth="1"/>
    <col min="8965" max="8965" width="8.54296875" style="180" customWidth="1"/>
    <col min="8966" max="8966" width="5.7265625" style="180" customWidth="1"/>
    <col min="8967" max="8967" width="4.26953125" style="180" customWidth="1"/>
    <col min="8968" max="8970" width="26.26953125" style="180" customWidth="1"/>
    <col min="8971" max="9216" width="9.1796875" style="180"/>
    <col min="9217" max="9217" width="52.1796875" style="180" customWidth="1"/>
    <col min="9218" max="9219" width="7" style="180" customWidth="1"/>
    <col min="9220" max="9220" width="5.7265625" style="180" customWidth="1"/>
    <col min="9221" max="9221" width="8.54296875" style="180" customWidth="1"/>
    <col min="9222" max="9222" width="5.7265625" style="180" customWidth="1"/>
    <col min="9223" max="9223" width="4.26953125" style="180" customWidth="1"/>
    <col min="9224" max="9226" width="26.26953125" style="180" customWidth="1"/>
    <col min="9227" max="9472" width="9.1796875" style="180"/>
    <col min="9473" max="9473" width="52.1796875" style="180" customWidth="1"/>
    <col min="9474" max="9475" width="7" style="180" customWidth="1"/>
    <col min="9476" max="9476" width="5.7265625" style="180" customWidth="1"/>
    <col min="9477" max="9477" width="8.54296875" style="180" customWidth="1"/>
    <col min="9478" max="9478" width="5.7265625" style="180" customWidth="1"/>
    <col min="9479" max="9479" width="4.26953125" style="180" customWidth="1"/>
    <col min="9480" max="9482" width="26.26953125" style="180" customWidth="1"/>
    <col min="9483" max="9728" width="9.1796875" style="180"/>
    <col min="9729" max="9729" width="52.1796875" style="180" customWidth="1"/>
    <col min="9730" max="9731" width="7" style="180" customWidth="1"/>
    <col min="9732" max="9732" width="5.7265625" style="180" customWidth="1"/>
    <col min="9733" max="9733" width="8.54296875" style="180" customWidth="1"/>
    <col min="9734" max="9734" width="5.7265625" style="180" customWidth="1"/>
    <col min="9735" max="9735" width="4.26953125" style="180" customWidth="1"/>
    <col min="9736" max="9738" width="26.26953125" style="180" customWidth="1"/>
    <col min="9739" max="9984" width="9.1796875" style="180"/>
    <col min="9985" max="9985" width="52.1796875" style="180" customWidth="1"/>
    <col min="9986" max="9987" width="7" style="180" customWidth="1"/>
    <col min="9988" max="9988" width="5.7265625" style="180" customWidth="1"/>
    <col min="9989" max="9989" width="8.54296875" style="180" customWidth="1"/>
    <col min="9990" max="9990" width="5.7265625" style="180" customWidth="1"/>
    <col min="9991" max="9991" width="4.26953125" style="180" customWidth="1"/>
    <col min="9992" max="9994" width="26.26953125" style="180" customWidth="1"/>
    <col min="9995" max="10240" width="9.1796875" style="180"/>
    <col min="10241" max="10241" width="52.1796875" style="180" customWidth="1"/>
    <col min="10242" max="10243" width="7" style="180" customWidth="1"/>
    <col min="10244" max="10244" width="5.7265625" style="180" customWidth="1"/>
    <col min="10245" max="10245" width="8.54296875" style="180" customWidth="1"/>
    <col min="10246" max="10246" width="5.7265625" style="180" customWidth="1"/>
    <col min="10247" max="10247" width="4.26953125" style="180" customWidth="1"/>
    <col min="10248" max="10250" width="26.26953125" style="180" customWidth="1"/>
    <col min="10251" max="10496" width="9.1796875" style="180"/>
    <col min="10497" max="10497" width="52.1796875" style="180" customWidth="1"/>
    <col min="10498" max="10499" width="7" style="180" customWidth="1"/>
    <col min="10500" max="10500" width="5.7265625" style="180" customWidth="1"/>
    <col min="10501" max="10501" width="8.54296875" style="180" customWidth="1"/>
    <col min="10502" max="10502" width="5.7265625" style="180" customWidth="1"/>
    <col min="10503" max="10503" width="4.26953125" style="180" customWidth="1"/>
    <col min="10504" max="10506" width="26.26953125" style="180" customWidth="1"/>
    <col min="10507" max="10752" width="9.1796875" style="180"/>
    <col min="10753" max="10753" width="52.1796875" style="180" customWidth="1"/>
    <col min="10754" max="10755" width="7" style="180" customWidth="1"/>
    <col min="10756" max="10756" width="5.7265625" style="180" customWidth="1"/>
    <col min="10757" max="10757" width="8.54296875" style="180" customWidth="1"/>
    <col min="10758" max="10758" width="5.7265625" style="180" customWidth="1"/>
    <col min="10759" max="10759" width="4.26953125" style="180" customWidth="1"/>
    <col min="10760" max="10762" width="26.26953125" style="180" customWidth="1"/>
    <col min="10763" max="11008" width="9.1796875" style="180"/>
    <col min="11009" max="11009" width="52.1796875" style="180" customWidth="1"/>
    <col min="11010" max="11011" width="7" style="180" customWidth="1"/>
    <col min="11012" max="11012" width="5.7265625" style="180" customWidth="1"/>
    <col min="11013" max="11013" width="8.54296875" style="180" customWidth="1"/>
    <col min="11014" max="11014" width="5.7265625" style="180" customWidth="1"/>
    <col min="11015" max="11015" width="4.26953125" style="180" customWidth="1"/>
    <col min="11016" max="11018" width="26.26953125" style="180" customWidth="1"/>
    <col min="11019" max="11264" width="9.1796875" style="180"/>
    <col min="11265" max="11265" width="52.1796875" style="180" customWidth="1"/>
    <col min="11266" max="11267" width="7" style="180" customWidth="1"/>
    <col min="11268" max="11268" width="5.7265625" style="180" customWidth="1"/>
    <col min="11269" max="11269" width="8.54296875" style="180" customWidth="1"/>
    <col min="11270" max="11270" width="5.7265625" style="180" customWidth="1"/>
    <col min="11271" max="11271" width="4.26953125" style="180" customWidth="1"/>
    <col min="11272" max="11274" width="26.26953125" style="180" customWidth="1"/>
    <col min="11275" max="11520" width="9.1796875" style="180"/>
    <col min="11521" max="11521" width="52.1796875" style="180" customWidth="1"/>
    <col min="11522" max="11523" width="7" style="180" customWidth="1"/>
    <col min="11524" max="11524" width="5.7265625" style="180" customWidth="1"/>
    <col min="11525" max="11525" width="8.54296875" style="180" customWidth="1"/>
    <col min="11526" max="11526" width="5.7265625" style="180" customWidth="1"/>
    <col min="11527" max="11527" width="4.26953125" style="180" customWidth="1"/>
    <col min="11528" max="11530" width="26.26953125" style="180" customWidth="1"/>
    <col min="11531" max="11776" width="9.1796875" style="180"/>
    <col min="11777" max="11777" width="52.1796875" style="180" customWidth="1"/>
    <col min="11778" max="11779" width="7" style="180" customWidth="1"/>
    <col min="11780" max="11780" width="5.7265625" style="180" customWidth="1"/>
    <col min="11781" max="11781" width="8.54296875" style="180" customWidth="1"/>
    <col min="11782" max="11782" width="5.7265625" style="180" customWidth="1"/>
    <col min="11783" max="11783" width="4.26953125" style="180" customWidth="1"/>
    <col min="11784" max="11786" width="26.26953125" style="180" customWidth="1"/>
    <col min="11787" max="12032" width="9.1796875" style="180"/>
    <col min="12033" max="12033" width="52.1796875" style="180" customWidth="1"/>
    <col min="12034" max="12035" width="7" style="180" customWidth="1"/>
    <col min="12036" max="12036" width="5.7265625" style="180" customWidth="1"/>
    <col min="12037" max="12037" width="8.54296875" style="180" customWidth="1"/>
    <col min="12038" max="12038" width="5.7265625" style="180" customWidth="1"/>
    <col min="12039" max="12039" width="4.26953125" style="180" customWidth="1"/>
    <col min="12040" max="12042" width="26.26953125" style="180" customWidth="1"/>
    <col min="12043" max="12288" width="9.1796875" style="180"/>
    <col min="12289" max="12289" width="52.1796875" style="180" customWidth="1"/>
    <col min="12290" max="12291" width="7" style="180" customWidth="1"/>
    <col min="12292" max="12292" width="5.7265625" style="180" customWidth="1"/>
    <col min="12293" max="12293" width="8.54296875" style="180" customWidth="1"/>
    <col min="12294" max="12294" width="5.7265625" style="180" customWidth="1"/>
    <col min="12295" max="12295" width="4.26953125" style="180" customWidth="1"/>
    <col min="12296" max="12298" width="26.26953125" style="180" customWidth="1"/>
    <col min="12299" max="12544" width="9.1796875" style="180"/>
    <col min="12545" max="12545" width="52.1796875" style="180" customWidth="1"/>
    <col min="12546" max="12547" width="7" style="180" customWidth="1"/>
    <col min="12548" max="12548" width="5.7265625" style="180" customWidth="1"/>
    <col min="12549" max="12549" width="8.54296875" style="180" customWidth="1"/>
    <col min="12550" max="12550" width="5.7265625" style="180" customWidth="1"/>
    <col min="12551" max="12551" width="4.26953125" style="180" customWidth="1"/>
    <col min="12552" max="12554" width="26.26953125" style="180" customWidth="1"/>
    <col min="12555" max="12800" width="9.1796875" style="180"/>
    <col min="12801" max="12801" width="52.1796875" style="180" customWidth="1"/>
    <col min="12802" max="12803" width="7" style="180" customWidth="1"/>
    <col min="12804" max="12804" width="5.7265625" style="180" customWidth="1"/>
    <col min="12805" max="12805" width="8.54296875" style="180" customWidth="1"/>
    <col min="12806" max="12806" width="5.7265625" style="180" customWidth="1"/>
    <col min="12807" max="12807" width="4.26953125" style="180" customWidth="1"/>
    <col min="12808" max="12810" width="26.26953125" style="180" customWidth="1"/>
    <col min="12811" max="13056" width="9.1796875" style="180"/>
    <col min="13057" max="13057" width="52.1796875" style="180" customWidth="1"/>
    <col min="13058" max="13059" width="7" style="180" customWidth="1"/>
    <col min="13060" max="13060" width="5.7265625" style="180" customWidth="1"/>
    <col min="13061" max="13061" width="8.54296875" style="180" customWidth="1"/>
    <col min="13062" max="13062" width="5.7265625" style="180" customWidth="1"/>
    <col min="13063" max="13063" width="4.26953125" style="180" customWidth="1"/>
    <col min="13064" max="13066" width="26.26953125" style="180" customWidth="1"/>
    <col min="13067" max="13312" width="9.1796875" style="180"/>
    <col min="13313" max="13313" width="52.1796875" style="180" customWidth="1"/>
    <col min="13314" max="13315" width="7" style="180" customWidth="1"/>
    <col min="13316" max="13316" width="5.7265625" style="180" customWidth="1"/>
    <col min="13317" max="13317" width="8.54296875" style="180" customWidth="1"/>
    <col min="13318" max="13318" width="5.7265625" style="180" customWidth="1"/>
    <col min="13319" max="13319" width="4.26953125" style="180" customWidth="1"/>
    <col min="13320" max="13322" width="26.26953125" style="180" customWidth="1"/>
    <col min="13323" max="13568" width="9.1796875" style="180"/>
    <col min="13569" max="13569" width="52.1796875" style="180" customWidth="1"/>
    <col min="13570" max="13571" width="7" style="180" customWidth="1"/>
    <col min="13572" max="13572" width="5.7265625" style="180" customWidth="1"/>
    <col min="13573" max="13573" width="8.54296875" style="180" customWidth="1"/>
    <col min="13574" max="13574" width="5.7265625" style="180" customWidth="1"/>
    <col min="13575" max="13575" width="4.26953125" style="180" customWidth="1"/>
    <col min="13576" max="13578" width="26.26953125" style="180" customWidth="1"/>
    <col min="13579" max="13824" width="9.1796875" style="180"/>
    <col min="13825" max="13825" width="52.1796875" style="180" customWidth="1"/>
    <col min="13826" max="13827" width="7" style="180" customWidth="1"/>
    <col min="13828" max="13828" width="5.7265625" style="180" customWidth="1"/>
    <col min="13829" max="13829" width="8.54296875" style="180" customWidth="1"/>
    <col min="13830" max="13830" width="5.7265625" style="180" customWidth="1"/>
    <col min="13831" max="13831" width="4.26953125" style="180" customWidth="1"/>
    <col min="13832" max="13834" width="26.26953125" style="180" customWidth="1"/>
    <col min="13835" max="14080" width="9.1796875" style="180"/>
    <col min="14081" max="14081" width="52.1796875" style="180" customWidth="1"/>
    <col min="14082" max="14083" width="7" style="180" customWidth="1"/>
    <col min="14084" max="14084" width="5.7265625" style="180" customWidth="1"/>
    <col min="14085" max="14085" width="8.54296875" style="180" customWidth="1"/>
    <col min="14086" max="14086" width="5.7265625" style="180" customWidth="1"/>
    <col min="14087" max="14087" width="4.26953125" style="180" customWidth="1"/>
    <col min="14088" max="14090" width="26.26953125" style="180" customWidth="1"/>
    <col min="14091" max="14336" width="9.1796875" style="180"/>
    <col min="14337" max="14337" width="52.1796875" style="180" customWidth="1"/>
    <col min="14338" max="14339" width="7" style="180" customWidth="1"/>
    <col min="14340" max="14340" width="5.7265625" style="180" customWidth="1"/>
    <col min="14341" max="14341" width="8.54296875" style="180" customWidth="1"/>
    <col min="14342" max="14342" width="5.7265625" style="180" customWidth="1"/>
    <col min="14343" max="14343" width="4.26953125" style="180" customWidth="1"/>
    <col min="14344" max="14346" width="26.26953125" style="180" customWidth="1"/>
    <col min="14347" max="14592" width="9.1796875" style="180"/>
    <col min="14593" max="14593" width="52.1796875" style="180" customWidth="1"/>
    <col min="14594" max="14595" width="7" style="180" customWidth="1"/>
    <col min="14596" max="14596" width="5.7265625" style="180" customWidth="1"/>
    <col min="14597" max="14597" width="8.54296875" style="180" customWidth="1"/>
    <col min="14598" max="14598" width="5.7265625" style="180" customWidth="1"/>
    <col min="14599" max="14599" width="4.26953125" style="180" customWidth="1"/>
    <col min="14600" max="14602" width="26.26953125" style="180" customWidth="1"/>
    <col min="14603" max="14848" width="9.1796875" style="180"/>
    <col min="14849" max="14849" width="52.1796875" style="180" customWidth="1"/>
    <col min="14850" max="14851" width="7" style="180" customWidth="1"/>
    <col min="14852" max="14852" width="5.7265625" style="180" customWidth="1"/>
    <col min="14853" max="14853" width="8.54296875" style="180" customWidth="1"/>
    <col min="14854" max="14854" width="5.7265625" style="180" customWidth="1"/>
    <col min="14855" max="14855" width="4.26953125" style="180" customWidth="1"/>
    <col min="14856" max="14858" width="26.26953125" style="180" customWidth="1"/>
    <col min="14859" max="15104" width="9.1796875" style="180"/>
    <col min="15105" max="15105" width="52.1796875" style="180" customWidth="1"/>
    <col min="15106" max="15107" width="7" style="180" customWidth="1"/>
    <col min="15108" max="15108" width="5.7265625" style="180" customWidth="1"/>
    <col min="15109" max="15109" width="8.54296875" style="180" customWidth="1"/>
    <col min="15110" max="15110" width="5.7265625" style="180" customWidth="1"/>
    <col min="15111" max="15111" width="4.26953125" style="180" customWidth="1"/>
    <col min="15112" max="15114" width="26.26953125" style="180" customWidth="1"/>
    <col min="15115" max="15360" width="9.1796875" style="180"/>
    <col min="15361" max="15361" width="52.1796875" style="180" customWidth="1"/>
    <col min="15362" max="15363" width="7" style="180" customWidth="1"/>
    <col min="15364" max="15364" width="5.7265625" style="180" customWidth="1"/>
    <col min="15365" max="15365" width="8.54296875" style="180" customWidth="1"/>
    <col min="15366" max="15366" width="5.7265625" style="180" customWidth="1"/>
    <col min="15367" max="15367" width="4.26953125" style="180" customWidth="1"/>
    <col min="15368" max="15370" width="26.26953125" style="180" customWidth="1"/>
    <col min="15371" max="15616" width="9.1796875" style="180"/>
    <col min="15617" max="15617" width="52.1796875" style="180" customWidth="1"/>
    <col min="15618" max="15619" width="7" style="180" customWidth="1"/>
    <col min="15620" max="15620" width="5.7265625" style="180" customWidth="1"/>
    <col min="15621" max="15621" width="8.54296875" style="180" customWidth="1"/>
    <col min="15622" max="15622" width="5.7265625" style="180" customWidth="1"/>
    <col min="15623" max="15623" width="4.26953125" style="180" customWidth="1"/>
    <col min="15624" max="15626" width="26.26953125" style="180" customWidth="1"/>
    <col min="15627" max="15872" width="9.1796875" style="180"/>
    <col min="15873" max="15873" width="52.1796875" style="180" customWidth="1"/>
    <col min="15874" max="15875" width="7" style="180" customWidth="1"/>
    <col min="15876" max="15876" width="5.7265625" style="180" customWidth="1"/>
    <col min="15877" max="15877" width="8.54296875" style="180" customWidth="1"/>
    <col min="15878" max="15878" width="5.7265625" style="180" customWidth="1"/>
    <col min="15879" max="15879" width="4.26953125" style="180" customWidth="1"/>
    <col min="15880" max="15882" width="26.26953125" style="180" customWidth="1"/>
    <col min="15883" max="16128" width="9.1796875" style="180"/>
    <col min="16129" max="16129" width="52.1796875" style="180" customWidth="1"/>
    <col min="16130" max="16131" width="7" style="180" customWidth="1"/>
    <col min="16132" max="16132" width="5.7265625" style="180" customWidth="1"/>
    <col min="16133" max="16133" width="8.54296875" style="180" customWidth="1"/>
    <col min="16134" max="16134" width="5.7265625" style="180" customWidth="1"/>
    <col min="16135" max="16135" width="4.26953125" style="180" customWidth="1"/>
    <col min="16136" max="16138" width="26.26953125" style="180" customWidth="1"/>
    <col min="16139" max="16384" width="9.1796875" style="180"/>
  </cols>
  <sheetData>
    <row r="1" spans="2:12" x14ac:dyDescent="0.3">
      <c r="K1" s="181"/>
    </row>
    <row r="2" spans="2:12" ht="17.5" x14ac:dyDescent="0.3">
      <c r="B2" s="314" t="s">
        <v>260</v>
      </c>
      <c r="C2" s="314"/>
      <c r="D2" s="314"/>
      <c r="E2" s="314"/>
      <c r="F2" s="314"/>
      <c r="G2" s="314"/>
      <c r="H2" s="314"/>
      <c r="I2" s="314"/>
      <c r="J2" s="314"/>
      <c r="K2" s="314"/>
    </row>
    <row r="3" spans="2:12" ht="17.5" x14ac:dyDescent="0.3">
      <c r="B3" s="178"/>
      <c r="C3" s="178"/>
      <c r="D3" s="178"/>
      <c r="E3" s="178"/>
      <c r="F3" s="178"/>
      <c r="G3" s="178"/>
      <c r="H3" s="178"/>
      <c r="I3" s="178"/>
      <c r="J3" s="178"/>
      <c r="K3" s="178"/>
    </row>
    <row r="4" spans="2:12" x14ac:dyDescent="0.3">
      <c r="B4" s="315" t="s">
        <v>7</v>
      </c>
      <c r="C4" s="315" t="s">
        <v>589</v>
      </c>
      <c r="D4" s="315" t="s">
        <v>483</v>
      </c>
      <c r="E4" s="315"/>
      <c r="F4" s="315"/>
      <c r="G4" s="315"/>
      <c r="H4" s="315"/>
      <c r="I4" s="315" t="s">
        <v>590</v>
      </c>
      <c r="J4" s="316" t="s">
        <v>484</v>
      </c>
      <c r="K4" s="316"/>
      <c r="L4" s="182"/>
    </row>
    <row r="5" spans="2:12" ht="52" x14ac:dyDescent="0.3">
      <c r="B5" s="315"/>
      <c r="C5" s="315"/>
      <c r="D5" s="315"/>
      <c r="E5" s="315"/>
      <c r="F5" s="315"/>
      <c r="G5" s="315"/>
      <c r="H5" s="315"/>
      <c r="I5" s="315"/>
      <c r="J5" s="176" t="s">
        <v>5</v>
      </c>
      <c r="K5" s="177" t="s">
        <v>591</v>
      </c>
      <c r="L5" s="182"/>
    </row>
    <row r="6" spans="2:12" x14ac:dyDescent="0.3">
      <c r="B6" s="208">
        <v>1</v>
      </c>
      <c r="C6" s="209">
        <v>2</v>
      </c>
      <c r="D6" s="317">
        <v>3</v>
      </c>
      <c r="E6" s="317"/>
      <c r="F6" s="317"/>
      <c r="G6" s="317"/>
      <c r="H6" s="317"/>
      <c r="I6" s="209">
        <v>4</v>
      </c>
      <c r="J6" s="209">
        <v>5</v>
      </c>
      <c r="K6" s="209">
        <v>6</v>
      </c>
      <c r="L6" s="182"/>
    </row>
    <row r="7" spans="2:12" ht="26" x14ac:dyDescent="0.3">
      <c r="B7" s="195" t="s">
        <v>630</v>
      </c>
      <c r="C7" s="203" t="s">
        <v>28</v>
      </c>
      <c r="D7" s="318"/>
      <c r="E7" s="318"/>
      <c r="F7" s="318"/>
      <c r="G7" s="318"/>
      <c r="H7" s="318"/>
      <c r="I7" s="201">
        <v>494845.53</v>
      </c>
      <c r="J7" s="201">
        <v>5149.33</v>
      </c>
      <c r="K7" s="202">
        <f>J7*100/I7</f>
        <v>1.04</v>
      </c>
    </row>
    <row r="8" spans="2:12" ht="26" x14ac:dyDescent="0.3">
      <c r="B8" s="196" t="s">
        <v>592</v>
      </c>
      <c r="C8" s="188">
        <v>520</v>
      </c>
      <c r="D8" s="319"/>
      <c r="E8" s="319"/>
      <c r="F8" s="319"/>
      <c r="G8" s="319"/>
      <c r="H8" s="319"/>
      <c r="I8" s="189">
        <v>-39768.15</v>
      </c>
      <c r="J8" s="189">
        <v>3037.13</v>
      </c>
      <c r="K8" s="190"/>
    </row>
    <row r="9" spans="2:12" ht="26" x14ac:dyDescent="0.3">
      <c r="B9" s="197" t="s">
        <v>593</v>
      </c>
      <c r="C9" s="188"/>
      <c r="D9" s="188" t="s">
        <v>486</v>
      </c>
      <c r="E9" s="313" t="s">
        <v>487</v>
      </c>
      <c r="F9" s="313"/>
      <c r="G9" s="313"/>
      <c r="H9" s="313"/>
      <c r="I9" s="189">
        <v>-27365.63</v>
      </c>
      <c r="J9" s="189">
        <v>3037.13</v>
      </c>
      <c r="K9" s="190"/>
    </row>
    <row r="10" spans="2:12" x14ac:dyDescent="0.3">
      <c r="B10" s="197" t="s">
        <v>594</v>
      </c>
      <c r="C10" s="188"/>
      <c r="D10" s="188" t="s">
        <v>486</v>
      </c>
      <c r="E10" s="313" t="s">
        <v>488</v>
      </c>
      <c r="F10" s="313"/>
      <c r="G10" s="313"/>
      <c r="H10" s="313"/>
      <c r="I10" s="189"/>
      <c r="J10" s="189">
        <v>-97.92</v>
      </c>
      <c r="K10" s="191"/>
    </row>
    <row r="11" spans="2:12" x14ac:dyDescent="0.3">
      <c r="B11" s="197" t="s">
        <v>595</v>
      </c>
      <c r="C11" s="188"/>
      <c r="D11" s="188">
        <v>392</v>
      </c>
      <c r="E11" s="313" t="s">
        <v>489</v>
      </c>
      <c r="F11" s="313"/>
      <c r="G11" s="313"/>
      <c r="H11" s="313"/>
      <c r="I11" s="189"/>
      <c r="J11" s="189">
        <v>-97.92</v>
      </c>
      <c r="K11" s="191"/>
    </row>
    <row r="12" spans="2:12" ht="26" x14ac:dyDescent="0.3">
      <c r="B12" s="196" t="s">
        <v>596</v>
      </c>
      <c r="C12" s="186"/>
      <c r="D12" s="186">
        <v>392</v>
      </c>
      <c r="E12" s="320" t="s">
        <v>490</v>
      </c>
      <c r="F12" s="320"/>
      <c r="G12" s="320"/>
      <c r="H12" s="320"/>
      <c r="I12" s="189"/>
      <c r="J12" s="187">
        <v>-97.92</v>
      </c>
      <c r="K12" s="191"/>
    </row>
    <row r="13" spans="2:12" ht="26" x14ac:dyDescent="0.3">
      <c r="B13" s="197" t="s">
        <v>491</v>
      </c>
      <c r="C13" s="188"/>
      <c r="D13" s="188" t="s">
        <v>486</v>
      </c>
      <c r="E13" s="313" t="s">
        <v>492</v>
      </c>
      <c r="F13" s="313"/>
      <c r="G13" s="313"/>
      <c r="H13" s="313"/>
      <c r="I13" s="189">
        <v>-27365.63</v>
      </c>
      <c r="J13" s="189">
        <v>3135.04</v>
      </c>
      <c r="K13" s="190"/>
    </row>
    <row r="14" spans="2:12" ht="26" x14ac:dyDescent="0.3">
      <c r="B14" s="197" t="s">
        <v>493</v>
      </c>
      <c r="C14" s="188"/>
      <c r="D14" s="188" t="s">
        <v>486</v>
      </c>
      <c r="E14" s="313" t="s">
        <v>494</v>
      </c>
      <c r="F14" s="313"/>
      <c r="G14" s="313"/>
      <c r="H14" s="313"/>
      <c r="I14" s="189">
        <v>-45429.15</v>
      </c>
      <c r="J14" s="189">
        <v>-1309.32</v>
      </c>
      <c r="K14" s="190"/>
    </row>
    <row r="15" spans="2:12" ht="26" x14ac:dyDescent="0.3">
      <c r="B15" s="197" t="s">
        <v>495</v>
      </c>
      <c r="C15" s="188"/>
      <c r="D15" s="188" t="s">
        <v>486</v>
      </c>
      <c r="E15" s="313" t="s">
        <v>496</v>
      </c>
      <c r="F15" s="313"/>
      <c r="G15" s="313"/>
      <c r="H15" s="313"/>
      <c r="I15" s="189">
        <v>18063.53</v>
      </c>
      <c r="J15" s="189">
        <v>4444.37</v>
      </c>
      <c r="K15" s="190">
        <f t="shared" ref="K15:K26" si="0">J15*100/I15</f>
        <v>24.6</v>
      </c>
    </row>
    <row r="16" spans="2:12" ht="17.25" customHeight="1" x14ac:dyDescent="0.3">
      <c r="B16" s="197" t="s">
        <v>597</v>
      </c>
      <c r="C16" s="188"/>
      <c r="D16" s="188">
        <v>392</v>
      </c>
      <c r="E16" s="313" t="s">
        <v>497</v>
      </c>
      <c r="F16" s="313"/>
      <c r="G16" s="313"/>
      <c r="H16" s="313"/>
      <c r="I16" s="189">
        <v>-45429.15</v>
      </c>
      <c r="J16" s="189">
        <v>-1309.32</v>
      </c>
      <c r="K16" s="190"/>
    </row>
    <row r="17" spans="2:11" ht="17.25" customHeight="1" x14ac:dyDescent="0.3">
      <c r="B17" s="197" t="s">
        <v>598</v>
      </c>
      <c r="C17" s="188"/>
      <c r="D17" s="188">
        <v>392</v>
      </c>
      <c r="E17" s="313" t="s">
        <v>498</v>
      </c>
      <c r="F17" s="313"/>
      <c r="G17" s="313"/>
      <c r="H17" s="313"/>
      <c r="I17" s="189">
        <v>18063.53</v>
      </c>
      <c r="J17" s="189">
        <v>4444.37</v>
      </c>
      <c r="K17" s="190">
        <f t="shared" si="0"/>
        <v>24.6</v>
      </c>
    </row>
    <row r="18" spans="2:11" ht="26" x14ac:dyDescent="0.3">
      <c r="B18" s="197" t="s">
        <v>599</v>
      </c>
      <c r="C18" s="188"/>
      <c r="D18" s="188">
        <v>392</v>
      </c>
      <c r="E18" s="313" t="s">
        <v>499</v>
      </c>
      <c r="F18" s="313"/>
      <c r="G18" s="313"/>
      <c r="H18" s="313"/>
      <c r="I18" s="189">
        <v>-39986.06</v>
      </c>
      <c r="J18" s="189">
        <v>-663.78</v>
      </c>
      <c r="K18" s="190"/>
    </row>
    <row r="19" spans="2:11" ht="27.75" customHeight="1" x14ac:dyDescent="0.3">
      <c r="B19" s="197" t="s">
        <v>600</v>
      </c>
      <c r="C19" s="188"/>
      <c r="D19" s="188">
        <v>392</v>
      </c>
      <c r="E19" s="313" t="s">
        <v>276</v>
      </c>
      <c r="F19" s="313"/>
      <c r="G19" s="313"/>
      <c r="H19" s="313"/>
      <c r="I19" s="189">
        <v>16091.56</v>
      </c>
      <c r="J19" s="189">
        <v>3976.41</v>
      </c>
      <c r="K19" s="190">
        <f t="shared" si="0"/>
        <v>24.71</v>
      </c>
    </row>
    <row r="20" spans="2:11" ht="39.75" customHeight="1" x14ac:dyDescent="0.3">
      <c r="B20" s="197" t="s">
        <v>601</v>
      </c>
      <c r="C20" s="188"/>
      <c r="D20" s="188">
        <v>392</v>
      </c>
      <c r="E20" s="313" t="s">
        <v>500</v>
      </c>
      <c r="F20" s="313"/>
      <c r="G20" s="313"/>
      <c r="H20" s="313"/>
      <c r="I20" s="189">
        <v>-3855.05</v>
      </c>
      <c r="J20" s="189">
        <v>-466.54</v>
      </c>
      <c r="K20" s="190"/>
    </row>
    <row r="21" spans="2:11" ht="40.5" customHeight="1" x14ac:dyDescent="0.3">
      <c r="B21" s="197" t="s">
        <v>602</v>
      </c>
      <c r="C21" s="188"/>
      <c r="D21" s="188">
        <v>392</v>
      </c>
      <c r="E21" s="313" t="s">
        <v>501</v>
      </c>
      <c r="F21" s="313"/>
      <c r="G21" s="313"/>
      <c r="H21" s="313"/>
      <c r="I21" s="189">
        <v>1086.83</v>
      </c>
      <c r="J21" s="189">
        <v>264.62</v>
      </c>
      <c r="K21" s="190">
        <f t="shared" si="0"/>
        <v>24.35</v>
      </c>
    </row>
    <row r="22" spans="2:11" ht="66" customHeight="1" x14ac:dyDescent="0.3">
      <c r="B22" s="197" t="s">
        <v>603</v>
      </c>
      <c r="C22" s="188"/>
      <c r="D22" s="188">
        <v>392</v>
      </c>
      <c r="E22" s="313" t="s">
        <v>502</v>
      </c>
      <c r="F22" s="313"/>
      <c r="G22" s="313"/>
      <c r="H22" s="313"/>
      <c r="I22" s="189">
        <v>-1588.05</v>
      </c>
      <c r="J22" s="189">
        <v>-179</v>
      </c>
      <c r="K22" s="190"/>
    </row>
    <row r="23" spans="2:11" ht="66" customHeight="1" x14ac:dyDescent="0.3">
      <c r="B23" s="197" t="s">
        <v>604</v>
      </c>
      <c r="C23" s="188"/>
      <c r="D23" s="188">
        <v>392</v>
      </c>
      <c r="E23" s="313" t="s">
        <v>503</v>
      </c>
      <c r="F23" s="313"/>
      <c r="G23" s="313"/>
      <c r="H23" s="313"/>
      <c r="I23" s="189">
        <v>855.14</v>
      </c>
      <c r="J23" s="189">
        <v>203.34</v>
      </c>
      <c r="K23" s="190">
        <f t="shared" si="0"/>
        <v>23.78</v>
      </c>
    </row>
    <row r="24" spans="2:11" x14ac:dyDescent="0.3">
      <c r="B24" s="196" t="s">
        <v>504</v>
      </c>
      <c r="C24" s="186" t="s">
        <v>605</v>
      </c>
      <c r="D24" s="322"/>
      <c r="E24" s="322"/>
      <c r="F24" s="322"/>
      <c r="G24" s="322"/>
      <c r="H24" s="322"/>
      <c r="I24" s="187"/>
      <c r="J24" s="187"/>
      <c r="K24" s="191"/>
    </row>
    <row r="25" spans="2:11" x14ac:dyDescent="0.3">
      <c r="B25" s="196" t="s">
        <v>505</v>
      </c>
      <c r="C25" s="186" t="s">
        <v>606</v>
      </c>
      <c r="D25" s="322"/>
      <c r="E25" s="322"/>
      <c r="F25" s="322"/>
      <c r="G25" s="322"/>
      <c r="H25" s="322"/>
      <c r="I25" s="187">
        <v>885.14</v>
      </c>
      <c r="J25" s="187">
        <v>203.34</v>
      </c>
      <c r="K25" s="191">
        <f t="shared" si="0"/>
        <v>22.97</v>
      </c>
    </row>
    <row r="26" spans="2:11" x14ac:dyDescent="0.3">
      <c r="B26" s="196" t="s">
        <v>243</v>
      </c>
      <c r="C26" s="186">
        <v>710</v>
      </c>
      <c r="D26" s="322"/>
      <c r="E26" s="322"/>
      <c r="F26" s="322"/>
      <c r="G26" s="322"/>
      <c r="H26" s="322"/>
      <c r="I26" s="187">
        <v>534613.68999999994</v>
      </c>
      <c r="J26" s="187">
        <v>2112.1999999999998</v>
      </c>
      <c r="K26" s="191">
        <f t="shared" si="0"/>
        <v>0.4</v>
      </c>
    </row>
    <row r="27" spans="2:11" x14ac:dyDescent="0.3">
      <c r="B27" s="196" t="s">
        <v>506</v>
      </c>
      <c r="C27" s="186"/>
      <c r="D27" s="186" t="s">
        <v>486</v>
      </c>
      <c r="E27" s="321" t="s">
        <v>507</v>
      </c>
      <c r="F27" s="321"/>
      <c r="G27" s="321"/>
      <c r="H27" s="321"/>
      <c r="I27" s="187">
        <v>-13111.75</v>
      </c>
      <c r="J27" s="187">
        <v>-2122283</v>
      </c>
      <c r="K27" s="191"/>
    </row>
    <row r="28" spans="2:11" x14ac:dyDescent="0.3">
      <c r="B28" s="196" t="s">
        <v>508</v>
      </c>
      <c r="C28" s="186"/>
      <c r="D28" s="186" t="s">
        <v>486</v>
      </c>
      <c r="E28" s="321" t="s">
        <v>509</v>
      </c>
      <c r="F28" s="321"/>
      <c r="G28" s="321"/>
      <c r="H28" s="321"/>
      <c r="I28" s="187"/>
      <c r="J28" s="187">
        <v>-2088581.98</v>
      </c>
      <c r="K28" s="191"/>
    </row>
    <row r="29" spans="2:11" ht="26" x14ac:dyDescent="0.3">
      <c r="B29" s="197" t="s">
        <v>510</v>
      </c>
      <c r="C29" s="188"/>
      <c r="D29" s="188" t="s">
        <v>486</v>
      </c>
      <c r="E29" s="323" t="s">
        <v>511</v>
      </c>
      <c r="F29" s="323"/>
      <c r="G29" s="323"/>
      <c r="H29" s="323"/>
      <c r="I29" s="189"/>
      <c r="J29" s="189">
        <v>-2088581.98</v>
      </c>
      <c r="K29" s="191"/>
    </row>
    <row r="30" spans="2:11" ht="26" x14ac:dyDescent="0.3">
      <c r="B30" s="197" t="s">
        <v>607</v>
      </c>
      <c r="C30" s="188"/>
      <c r="D30" s="188">
        <v>392</v>
      </c>
      <c r="E30" s="323" t="s">
        <v>608</v>
      </c>
      <c r="F30" s="323"/>
      <c r="G30" s="323"/>
      <c r="H30" s="323"/>
      <c r="I30" s="189"/>
      <c r="J30" s="189">
        <v>-2088581.98</v>
      </c>
      <c r="K30" s="191"/>
    </row>
    <row r="31" spans="2:11" x14ac:dyDescent="0.3">
      <c r="B31" s="196" t="s">
        <v>512</v>
      </c>
      <c r="C31" s="186"/>
      <c r="D31" s="186" t="s">
        <v>486</v>
      </c>
      <c r="E31" s="321" t="s">
        <v>513</v>
      </c>
      <c r="F31" s="321"/>
      <c r="G31" s="321"/>
      <c r="H31" s="321"/>
      <c r="I31" s="187">
        <v>-554.70000000000005</v>
      </c>
      <c r="J31" s="189">
        <v>-19030.23</v>
      </c>
      <c r="K31" s="191"/>
    </row>
    <row r="32" spans="2:11" x14ac:dyDescent="0.3">
      <c r="B32" s="197" t="s">
        <v>514</v>
      </c>
      <c r="C32" s="188"/>
      <c r="D32" s="188" t="s">
        <v>486</v>
      </c>
      <c r="E32" s="323" t="s">
        <v>515</v>
      </c>
      <c r="F32" s="323"/>
      <c r="G32" s="323"/>
      <c r="H32" s="323"/>
      <c r="I32" s="189">
        <v>-554.70000000000005</v>
      </c>
      <c r="J32" s="189">
        <v>-19030.23</v>
      </c>
      <c r="K32" s="191"/>
    </row>
    <row r="33" spans="2:11" ht="26" x14ac:dyDescent="0.3">
      <c r="B33" s="197" t="s">
        <v>609</v>
      </c>
      <c r="C33" s="188"/>
      <c r="D33" s="188">
        <v>392</v>
      </c>
      <c r="E33" s="323" t="s">
        <v>516</v>
      </c>
      <c r="F33" s="323"/>
      <c r="G33" s="323"/>
      <c r="H33" s="323"/>
      <c r="I33" s="189">
        <v>-554.70000000000005</v>
      </c>
      <c r="J33" s="189">
        <v>-19030.23</v>
      </c>
      <c r="K33" s="191"/>
    </row>
    <row r="34" spans="2:11" ht="42" customHeight="1" x14ac:dyDescent="0.3">
      <c r="B34" s="197" t="s">
        <v>610</v>
      </c>
      <c r="C34" s="188"/>
      <c r="D34" s="188">
        <v>392</v>
      </c>
      <c r="E34" s="323" t="s">
        <v>275</v>
      </c>
      <c r="F34" s="323"/>
      <c r="G34" s="323"/>
      <c r="H34" s="323"/>
      <c r="I34" s="189">
        <v>-554.70000000000005</v>
      </c>
      <c r="J34" s="189">
        <v>-19030.23</v>
      </c>
      <c r="K34" s="191"/>
    </row>
    <row r="35" spans="2:11" ht="26.25" customHeight="1" x14ac:dyDescent="0.3">
      <c r="B35" s="198" t="s">
        <v>517</v>
      </c>
      <c r="C35" s="186"/>
      <c r="D35" s="186" t="s">
        <v>486</v>
      </c>
      <c r="E35" s="321" t="s">
        <v>518</v>
      </c>
      <c r="F35" s="321"/>
      <c r="G35" s="321"/>
      <c r="H35" s="321"/>
      <c r="I35" s="187">
        <v>-37.049999999999997</v>
      </c>
      <c r="J35" s="187">
        <v>-7790.79</v>
      </c>
      <c r="K35" s="191"/>
    </row>
    <row r="36" spans="2:11" ht="26" x14ac:dyDescent="0.3">
      <c r="B36" s="197" t="s">
        <v>611</v>
      </c>
      <c r="C36" s="188"/>
      <c r="D36" s="188" t="s">
        <v>486</v>
      </c>
      <c r="E36" s="323" t="s">
        <v>519</v>
      </c>
      <c r="F36" s="323"/>
      <c r="G36" s="323"/>
      <c r="H36" s="323"/>
      <c r="I36" s="189">
        <v>-37.049999999999997</v>
      </c>
      <c r="J36" s="189">
        <v>-7790.79</v>
      </c>
      <c r="K36" s="191"/>
    </row>
    <row r="37" spans="2:11" ht="39" x14ac:dyDescent="0.3">
      <c r="B37" s="197" t="s">
        <v>612</v>
      </c>
      <c r="C37" s="188"/>
      <c r="D37" s="188">
        <v>392</v>
      </c>
      <c r="E37" s="323" t="s">
        <v>520</v>
      </c>
      <c r="F37" s="323"/>
      <c r="G37" s="323"/>
      <c r="H37" s="323"/>
      <c r="I37" s="189">
        <v>-19.899999999999999</v>
      </c>
      <c r="J37" s="189">
        <v>-1130.5999999999999</v>
      </c>
      <c r="K37" s="191"/>
    </row>
    <row r="38" spans="2:11" ht="79.5" customHeight="1" x14ac:dyDescent="0.3">
      <c r="B38" s="197" t="s">
        <v>613</v>
      </c>
      <c r="C38" s="188"/>
      <c r="D38" s="188">
        <v>392</v>
      </c>
      <c r="E38" s="323" t="s">
        <v>521</v>
      </c>
      <c r="F38" s="323"/>
      <c r="G38" s="323"/>
      <c r="H38" s="323"/>
      <c r="I38" s="189">
        <v>-7.56</v>
      </c>
      <c r="J38" s="189">
        <v>-389.99</v>
      </c>
      <c r="K38" s="191"/>
    </row>
    <row r="39" spans="2:11" ht="54" customHeight="1" x14ac:dyDescent="0.3">
      <c r="B39" s="197" t="s">
        <v>614</v>
      </c>
      <c r="C39" s="188"/>
      <c r="D39" s="188">
        <v>392</v>
      </c>
      <c r="E39" s="323" t="s">
        <v>522</v>
      </c>
      <c r="F39" s="323"/>
      <c r="G39" s="323"/>
      <c r="H39" s="323"/>
      <c r="I39" s="189">
        <v>-12.34</v>
      </c>
      <c r="J39" s="189">
        <v>-740.61</v>
      </c>
      <c r="K39" s="191"/>
    </row>
    <row r="40" spans="2:11" ht="27" customHeight="1" x14ac:dyDescent="0.3">
      <c r="B40" s="197" t="s">
        <v>615</v>
      </c>
      <c r="C40" s="188"/>
      <c r="D40" s="188">
        <v>392</v>
      </c>
      <c r="E40" s="323" t="s">
        <v>523</v>
      </c>
      <c r="F40" s="323"/>
      <c r="G40" s="323"/>
      <c r="H40" s="323"/>
      <c r="I40" s="189">
        <v>-17.149999999999999</v>
      </c>
      <c r="J40" s="189">
        <v>-6660.2</v>
      </c>
      <c r="K40" s="191"/>
    </row>
    <row r="41" spans="2:11" ht="26" x14ac:dyDescent="0.3">
      <c r="B41" s="198" t="s">
        <v>493</v>
      </c>
      <c r="C41" s="186"/>
      <c r="D41" s="186" t="s">
        <v>486</v>
      </c>
      <c r="E41" s="321" t="s">
        <v>494</v>
      </c>
      <c r="F41" s="321"/>
      <c r="G41" s="321"/>
      <c r="H41" s="321"/>
      <c r="I41" s="187">
        <v>-12520</v>
      </c>
      <c r="J41" s="187">
        <v>-6880</v>
      </c>
      <c r="K41" s="191"/>
    </row>
    <row r="42" spans="2:11" ht="26" x14ac:dyDescent="0.3">
      <c r="B42" s="198" t="s">
        <v>597</v>
      </c>
      <c r="C42" s="186"/>
      <c r="D42" s="186" t="s">
        <v>486</v>
      </c>
      <c r="E42" s="321" t="s">
        <v>497</v>
      </c>
      <c r="F42" s="321"/>
      <c r="G42" s="321"/>
      <c r="H42" s="321"/>
      <c r="I42" s="187">
        <v>-12520</v>
      </c>
      <c r="J42" s="187">
        <v>-6880</v>
      </c>
      <c r="K42" s="191"/>
    </row>
    <row r="43" spans="2:11" ht="39.75" customHeight="1" x14ac:dyDescent="0.3">
      <c r="B43" s="197" t="s">
        <v>616</v>
      </c>
      <c r="C43" s="188"/>
      <c r="D43" s="188">
        <v>392</v>
      </c>
      <c r="E43" s="323" t="s">
        <v>524</v>
      </c>
      <c r="F43" s="323"/>
      <c r="G43" s="323"/>
      <c r="H43" s="323"/>
      <c r="I43" s="189"/>
      <c r="J43" s="189">
        <v>-183</v>
      </c>
      <c r="K43" s="191"/>
    </row>
    <row r="44" spans="2:11" ht="93" customHeight="1" x14ac:dyDescent="0.3">
      <c r="B44" s="197" t="s">
        <v>617</v>
      </c>
      <c r="C44" s="188"/>
      <c r="D44" s="188">
        <v>392</v>
      </c>
      <c r="E44" s="323" t="s">
        <v>525</v>
      </c>
      <c r="F44" s="323"/>
      <c r="G44" s="323"/>
      <c r="H44" s="323"/>
      <c r="I44" s="189"/>
      <c r="J44" s="189">
        <v>-1597</v>
      </c>
      <c r="K44" s="191"/>
    </row>
    <row r="45" spans="2:11" ht="40.5" customHeight="1" x14ac:dyDescent="0.3">
      <c r="B45" s="197" t="s">
        <v>618</v>
      </c>
      <c r="C45" s="188"/>
      <c r="D45" s="188">
        <v>392</v>
      </c>
      <c r="E45" s="323" t="s">
        <v>526</v>
      </c>
      <c r="F45" s="323"/>
      <c r="G45" s="323"/>
      <c r="H45" s="323"/>
      <c r="I45" s="189">
        <v>-12520</v>
      </c>
      <c r="J45" s="189">
        <v>-5100</v>
      </c>
      <c r="K45" s="191"/>
    </row>
    <row r="46" spans="2:11" x14ac:dyDescent="0.3">
      <c r="B46" s="196" t="s">
        <v>244</v>
      </c>
      <c r="C46" s="186">
        <v>720</v>
      </c>
      <c r="D46" s="322" t="s">
        <v>485</v>
      </c>
      <c r="E46" s="322"/>
      <c r="F46" s="322"/>
      <c r="G46" s="322"/>
      <c r="H46" s="322"/>
      <c r="I46" s="187">
        <v>543757.99</v>
      </c>
      <c r="J46" s="187">
        <v>2124395.2000000002</v>
      </c>
      <c r="K46" s="191"/>
    </row>
    <row r="47" spans="2:11" x14ac:dyDescent="0.3">
      <c r="B47" s="196" t="s">
        <v>527</v>
      </c>
      <c r="C47" s="186"/>
      <c r="D47" s="186" t="s">
        <v>486</v>
      </c>
      <c r="E47" s="321" t="s">
        <v>528</v>
      </c>
      <c r="F47" s="321"/>
      <c r="G47" s="321"/>
      <c r="H47" s="321"/>
      <c r="I47" s="187">
        <v>543640.52</v>
      </c>
      <c r="J47" s="187">
        <v>2118077.2000000002</v>
      </c>
      <c r="K47" s="191"/>
    </row>
    <row r="48" spans="2:11" x14ac:dyDescent="0.3">
      <c r="B48" s="196" t="s">
        <v>529</v>
      </c>
      <c r="C48" s="186"/>
      <c r="D48" s="186" t="s">
        <v>486</v>
      </c>
      <c r="E48" s="321" t="s">
        <v>530</v>
      </c>
      <c r="F48" s="321"/>
      <c r="G48" s="321"/>
      <c r="H48" s="321"/>
      <c r="I48" s="189">
        <v>543640.52</v>
      </c>
      <c r="J48" s="189">
        <v>2118077.2000000002</v>
      </c>
      <c r="K48" s="191"/>
    </row>
    <row r="49" spans="2:11" ht="26" x14ac:dyDescent="0.3">
      <c r="B49" s="197" t="s">
        <v>531</v>
      </c>
      <c r="C49" s="188"/>
      <c r="D49" s="188" t="s">
        <v>486</v>
      </c>
      <c r="E49" s="323" t="s">
        <v>532</v>
      </c>
      <c r="F49" s="323"/>
      <c r="G49" s="323"/>
      <c r="H49" s="323"/>
      <c r="I49" s="189">
        <v>543640.52</v>
      </c>
      <c r="J49" s="189">
        <v>2118077.2000000002</v>
      </c>
      <c r="K49" s="191"/>
    </row>
    <row r="50" spans="2:11" ht="26" x14ac:dyDescent="0.3">
      <c r="B50" s="197" t="s">
        <v>619</v>
      </c>
      <c r="C50" s="188"/>
      <c r="D50" s="188">
        <v>392</v>
      </c>
      <c r="E50" s="323" t="s">
        <v>533</v>
      </c>
      <c r="F50" s="323"/>
      <c r="G50" s="323"/>
      <c r="H50" s="323"/>
      <c r="I50" s="189">
        <v>543640.52</v>
      </c>
      <c r="J50" s="189">
        <v>2118077.2000000002</v>
      </c>
      <c r="K50" s="191"/>
    </row>
    <row r="51" spans="2:11" x14ac:dyDescent="0.3">
      <c r="B51" s="196" t="s">
        <v>534</v>
      </c>
      <c r="C51" s="186"/>
      <c r="D51" s="186" t="s">
        <v>486</v>
      </c>
      <c r="E51" s="321" t="s">
        <v>535</v>
      </c>
      <c r="F51" s="321"/>
      <c r="G51" s="321"/>
      <c r="H51" s="321"/>
      <c r="I51" s="187"/>
      <c r="J51" s="187">
        <v>11837.61</v>
      </c>
      <c r="K51" s="191"/>
    </row>
    <row r="52" spans="2:11" x14ac:dyDescent="0.3">
      <c r="B52" s="199" t="s">
        <v>536</v>
      </c>
      <c r="C52" s="188"/>
      <c r="D52" s="188" t="s">
        <v>486</v>
      </c>
      <c r="E52" s="323" t="s">
        <v>537</v>
      </c>
      <c r="F52" s="323"/>
      <c r="G52" s="323"/>
      <c r="H52" s="323"/>
      <c r="I52" s="189"/>
      <c r="J52" s="189">
        <v>11837.61</v>
      </c>
      <c r="K52" s="191"/>
    </row>
    <row r="53" spans="2:11" ht="26" x14ac:dyDescent="0.3">
      <c r="B53" s="197" t="s">
        <v>620</v>
      </c>
      <c r="C53" s="188"/>
      <c r="D53" s="188">
        <v>392</v>
      </c>
      <c r="E53" s="323" t="s">
        <v>538</v>
      </c>
      <c r="F53" s="323"/>
      <c r="G53" s="323"/>
      <c r="H53" s="323"/>
      <c r="I53" s="189"/>
      <c r="J53" s="189">
        <v>11837.61</v>
      </c>
      <c r="K53" s="191"/>
    </row>
    <row r="54" spans="2:11" ht="39" x14ac:dyDescent="0.3">
      <c r="B54" s="197" t="s">
        <v>621</v>
      </c>
      <c r="C54" s="188"/>
      <c r="D54" s="188">
        <v>392</v>
      </c>
      <c r="E54" s="323" t="s">
        <v>538</v>
      </c>
      <c r="F54" s="323"/>
      <c r="G54" s="323"/>
      <c r="H54" s="323"/>
      <c r="I54" s="189"/>
      <c r="J54" s="189">
        <v>11837.61</v>
      </c>
      <c r="K54" s="191"/>
    </row>
    <row r="55" spans="2:11" ht="26" x14ac:dyDescent="0.3">
      <c r="B55" s="198" t="s">
        <v>539</v>
      </c>
      <c r="C55" s="186"/>
      <c r="D55" s="186" t="s">
        <v>486</v>
      </c>
      <c r="E55" s="321" t="s">
        <v>540</v>
      </c>
      <c r="F55" s="321"/>
      <c r="G55" s="321"/>
      <c r="H55" s="321"/>
      <c r="I55" s="187"/>
      <c r="J55" s="187">
        <v>6.3</v>
      </c>
      <c r="K55" s="191"/>
    </row>
    <row r="56" spans="2:11" ht="29.25" customHeight="1" x14ac:dyDescent="0.3">
      <c r="B56" s="197" t="s">
        <v>622</v>
      </c>
      <c r="C56" s="188"/>
      <c r="D56" s="188" t="s">
        <v>486</v>
      </c>
      <c r="E56" s="323" t="s">
        <v>541</v>
      </c>
      <c r="F56" s="323"/>
      <c r="G56" s="323"/>
      <c r="H56" s="323"/>
      <c r="I56" s="189"/>
      <c r="J56" s="189">
        <v>6.3</v>
      </c>
      <c r="K56" s="191"/>
    </row>
    <row r="57" spans="2:11" ht="29.25" customHeight="1" x14ac:dyDescent="0.3">
      <c r="B57" s="197" t="s">
        <v>623</v>
      </c>
      <c r="C57" s="188"/>
      <c r="D57" s="188">
        <v>392</v>
      </c>
      <c r="E57" s="323" t="s">
        <v>542</v>
      </c>
      <c r="F57" s="323"/>
      <c r="G57" s="323"/>
      <c r="H57" s="323"/>
      <c r="I57" s="189"/>
      <c r="J57" s="189">
        <v>1079.5</v>
      </c>
      <c r="K57" s="191"/>
    </row>
    <row r="58" spans="2:11" ht="42.75" customHeight="1" x14ac:dyDescent="0.3">
      <c r="B58" s="197" t="s">
        <v>624</v>
      </c>
      <c r="C58" s="188"/>
      <c r="D58" s="188">
        <v>392</v>
      </c>
      <c r="E58" s="323" t="s">
        <v>543</v>
      </c>
      <c r="F58" s="323"/>
      <c r="G58" s="323"/>
      <c r="H58" s="323"/>
      <c r="I58" s="189"/>
      <c r="J58" s="189">
        <v>365.74</v>
      </c>
      <c r="K58" s="191"/>
    </row>
    <row r="59" spans="2:11" ht="78.75" customHeight="1" x14ac:dyDescent="0.3">
      <c r="B59" s="197" t="s">
        <v>729</v>
      </c>
      <c r="C59" s="188"/>
      <c r="D59" s="188">
        <v>392</v>
      </c>
      <c r="E59" s="323" t="s">
        <v>544</v>
      </c>
      <c r="F59" s="323"/>
      <c r="G59" s="323"/>
      <c r="H59" s="323"/>
      <c r="I59" s="189"/>
      <c r="J59" s="189">
        <v>713.76</v>
      </c>
      <c r="K59" s="191"/>
    </row>
    <row r="60" spans="2:11" ht="54" customHeight="1" x14ac:dyDescent="0.3">
      <c r="B60" s="197" t="s">
        <v>625</v>
      </c>
      <c r="C60" s="188"/>
      <c r="D60" s="188">
        <v>392</v>
      </c>
      <c r="E60" s="323" t="s">
        <v>545</v>
      </c>
      <c r="F60" s="323"/>
      <c r="G60" s="323"/>
      <c r="H60" s="323"/>
      <c r="I60" s="189">
        <v>3.32</v>
      </c>
      <c r="J60" s="189">
        <v>5215.72</v>
      </c>
      <c r="K60" s="191"/>
    </row>
    <row r="61" spans="2:11" ht="29.25" customHeight="1" x14ac:dyDescent="0.3">
      <c r="B61" s="198" t="s">
        <v>495</v>
      </c>
      <c r="C61" s="186"/>
      <c r="D61" s="186" t="s">
        <v>486</v>
      </c>
      <c r="E61" s="321" t="s">
        <v>496</v>
      </c>
      <c r="F61" s="321"/>
      <c r="G61" s="321"/>
      <c r="H61" s="321"/>
      <c r="I61" s="187">
        <v>117.48</v>
      </c>
      <c r="J61" s="187">
        <v>6318</v>
      </c>
      <c r="K61" s="191"/>
    </row>
    <row r="62" spans="2:11" ht="26" x14ac:dyDescent="0.3">
      <c r="B62" s="198" t="s">
        <v>598</v>
      </c>
      <c r="C62" s="186"/>
      <c r="D62" s="186" t="s">
        <v>486</v>
      </c>
      <c r="E62" s="321" t="s">
        <v>498</v>
      </c>
      <c r="F62" s="321"/>
      <c r="G62" s="321"/>
      <c r="H62" s="321"/>
      <c r="I62" s="187">
        <v>117.48</v>
      </c>
      <c r="J62" s="187">
        <v>6318</v>
      </c>
      <c r="K62" s="191"/>
    </row>
    <row r="63" spans="2:11" ht="43.5" customHeight="1" x14ac:dyDescent="0.3">
      <c r="B63" s="197" t="s">
        <v>626</v>
      </c>
      <c r="C63" s="188"/>
      <c r="D63" s="188">
        <v>392</v>
      </c>
      <c r="E63" s="323" t="s">
        <v>546</v>
      </c>
      <c r="F63" s="323"/>
      <c r="G63" s="323"/>
      <c r="H63" s="323"/>
      <c r="I63" s="189">
        <v>23.96</v>
      </c>
      <c r="J63" s="189">
        <v>116</v>
      </c>
      <c r="K63" s="191"/>
    </row>
    <row r="64" spans="2:11" ht="96.75" customHeight="1" x14ac:dyDescent="0.3">
      <c r="B64" s="197" t="s">
        <v>627</v>
      </c>
      <c r="C64" s="188"/>
      <c r="D64" s="188">
        <v>392</v>
      </c>
      <c r="E64" s="323" t="s">
        <v>547</v>
      </c>
      <c r="F64" s="323"/>
      <c r="G64" s="323"/>
      <c r="H64" s="323"/>
      <c r="I64" s="189">
        <v>93.52</v>
      </c>
      <c r="J64" s="189">
        <v>2952</v>
      </c>
      <c r="K64" s="191"/>
    </row>
    <row r="65" spans="2:11" ht="42.75" customHeight="1" x14ac:dyDescent="0.3">
      <c r="B65" s="200" t="s">
        <v>628</v>
      </c>
      <c r="C65" s="192"/>
      <c r="D65" s="192">
        <v>392</v>
      </c>
      <c r="E65" s="325" t="s">
        <v>586</v>
      </c>
      <c r="F65" s="325"/>
      <c r="G65" s="325"/>
      <c r="H65" s="325"/>
      <c r="I65" s="193"/>
      <c r="J65" s="193">
        <v>3250</v>
      </c>
      <c r="K65" s="194"/>
    </row>
    <row r="66" spans="2:11" x14ac:dyDescent="0.3">
      <c r="B66" s="183"/>
      <c r="C66" s="182"/>
      <c r="D66" s="182"/>
      <c r="E66" s="182"/>
      <c r="F66" s="182"/>
      <c r="G66" s="182"/>
      <c r="H66" s="182"/>
      <c r="I66" s="182"/>
      <c r="J66" s="182"/>
      <c r="K66" s="182"/>
    </row>
    <row r="67" spans="2:11" ht="18" x14ac:dyDescent="0.3">
      <c r="B67" s="207" t="s">
        <v>242</v>
      </c>
    </row>
    <row r="68" spans="2:11" ht="18" x14ac:dyDescent="0.3">
      <c r="B68" s="207" t="s">
        <v>92</v>
      </c>
      <c r="C68" s="204"/>
      <c r="D68" s="204"/>
      <c r="E68" s="204"/>
      <c r="F68" s="204"/>
      <c r="G68" s="204"/>
      <c r="H68" s="204"/>
      <c r="I68" s="204"/>
      <c r="J68" s="324" t="s">
        <v>629</v>
      </c>
      <c r="K68" s="324"/>
    </row>
    <row r="72" spans="2:11" ht="16.5" x14ac:dyDescent="0.35">
      <c r="B72" s="205"/>
      <c r="C72" s="206"/>
      <c r="D72" s="206"/>
      <c r="E72" s="206"/>
      <c r="F72" s="206"/>
      <c r="G72" s="206"/>
      <c r="H72" s="206"/>
      <c r="I72" s="206"/>
      <c r="J72" s="206"/>
      <c r="K72" s="206"/>
    </row>
    <row r="73" spans="2:11" x14ac:dyDescent="0.3">
      <c r="B73" s="184"/>
      <c r="C73" s="182"/>
      <c r="D73" s="182"/>
      <c r="E73" s="182"/>
      <c r="F73" s="182"/>
      <c r="G73" s="182"/>
      <c r="H73" s="182"/>
      <c r="I73" s="182"/>
      <c r="J73" s="182"/>
      <c r="K73" s="182"/>
    </row>
    <row r="74" spans="2:11" x14ac:dyDescent="0.3">
      <c r="B74" s="184"/>
      <c r="C74" s="182"/>
      <c r="D74" s="182"/>
      <c r="E74" s="182"/>
      <c r="F74" s="182"/>
      <c r="G74" s="182"/>
      <c r="H74" s="182"/>
      <c r="I74" s="182"/>
      <c r="J74" s="182"/>
      <c r="K74" s="182"/>
    </row>
    <row r="75" spans="2:11" x14ac:dyDescent="0.3">
      <c r="B75" s="184"/>
      <c r="C75" s="182"/>
      <c r="D75" s="182"/>
      <c r="E75" s="182"/>
      <c r="F75" s="182"/>
      <c r="G75" s="182"/>
      <c r="H75" s="182"/>
      <c r="I75" s="182"/>
      <c r="J75" s="182"/>
      <c r="K75" s="182"/>
    </row>
    <row r="76" spans="2:11" x14ac:dyDescent="0.3">
      <c r="B76" s="184"/>
      <c r="C76" s="182"/>
      <c r="D76" s="182"/>
      <c r="E76" s="182"/>
      <c r="F76" s="182"/>
      <c r="G76" s="182"/>
      <c r="H76" s="182"/>
      <c r="I76" s="182"/>
      <c r="J76" s="182"/>
      <c r="K76" s="182"/>
    </row>
    <row r="77" spans="2:11" x14ac:dyDescent="0.3">
      <c r="B77" s="184"/>
      <c r="C77" s="182"/>
      <c r="D77" s="182"/>
      <c r="E77" s="182"/>
      <c r="F77" s="182"/>
      <c r="G77" s="182"/>
      <c r="H77" s="182"/>
      <c r="I77" s="182"/>
      <c r="J77" s="182"/>
      <c r="K77" s="182"/>
    </row>
    <row r="78" spans="2:11" x14ac:dyDescent="0.3">
      <c r="B78" s="184"/>
      <c r="C78" s="182"/>
      <c r="D78" s="182"/>
      <c r="E78" s="182"/>
      <c r="F78" s="182"/>
      <c r="G78" s="182"/>
      <c r="H78" s="182"/>
      <c r="I78" s="182"/>
      <c r="J78" s="182"/>
      <c r="K78" s="182"/>
    </row>
    <row r="79" spans="2:11" x14ac:dyDescent="0.3">
      <c r="B79" s="184"/>
      <c r="C79" s="182"/>
      <c r="D79" s="182"/>
      <c r="E79" s="182"/>
      <c r="F79" s="182"/>
      <c r="G79" s="182"/>
      <c r="H79" s="182"/>
      <c r="I79" s="182"/>
      <c r="J79" s="182"/>
      <c r="K79" s="182"/>
    </row>
    <row r="80" spans="2:11" x14ac:dyDescent="0.3">
      <c r="B80" s="184"/>
      <c r="C80" s="182"/>
      <c r="D80" s="182"/>
      <c r="E80" s="182"/>
      <c r="F80" s="182"/>
      <c r="G80" s="182"/>
      <c r="H80" s="182"/>
      <c r="I80" s="182"/>
      <c r="J80" s="182"/>
      <c r="K80" s="182"/>
    </row>
    <row r="81" spans="2:11" x14ac:dyDescent="0.3">
      <c r="B81" s="184"/>
      <c r="C81" s="182"/>
      <c r="D81" s="182"/>
      <c r="E81" s="182"/>
      <c r="F81" s="182"/>
      <c r="G81" s="182"/>
      <c r="H81" s="182"/>
      <c r="I81" s="182"/>
      <c r="J81" s="182"/>
      <c r="K81" s="182"/>
    </row>
    <row r="82" spans="2:11" x14ac:dyDescent="0.3">
      <c r="B82" s="184"/>
      <c r="C82" s="182"/>
      <c r="D82" s="182"/>
      <c r="E82" s="182"/>
      <c r="F82" s="182"/>
      <c r="G82" s="182"/>
      <c r="H82" s="182"/>
      <c r="I82" s="182"/>
      <c r="J82" s="182"/>
      <c r="K82" s="182"/>
    </row>
    <row r="83" spans="2:11" x14ac:dyDescent="0.3">
      <c r="B83" s="185"/>
      <c r="C83" s="182"/>
      <c r="D83" s="182"/>
      <c r="E83" s="182"/>
      <c r="F83" s="182"/>
      <c r="G83" s="182"/>
      <c r="H83" s="182"/>
      <c r="I83" s="182"/>
      <c r="J83" s="182"/>
      <c r="K83" s="182"/>
    </row>
    <row r="84" spans="2:11" x14ac:dyDescent="0.3">
      <c r="B84" s="184"/>
      <c r="C84" s="182"/>
      <c r="D84" s="182"/>
      <c r="E84" s="182"/>
      <c r="F84" s="182"/>
      <c r="G84" s="182"/>
      <c r="H84" s="182"/>
      <c r="I84" s="182"/>
      <c r="J84" s="182"/>
      <c r="K84" s="182"/>
    </row>
    <row r="85" spans="2:11" x14ac:dyDescent="0.3">
      <c r="B85" s="184"/>
      <c r="C85" s="182"/>
      <c r="D85" s="182"/>
      <c r="E85" s="182"/>
      <c r="F85" s="182"/>
      <c r="G85" s="182"/>
      <c r="H85" s="182"/>
      <c r="I85" s="182"/>
      <c r="J85" s="182"/>
      <c r="K85" s="182"/>
    </row>
    <row r="86" spans="2:11" x14ac:dyDescent="0.3">
      <c r="B86" s="184"/>
      <c r="C86" s="182"/>
      <c r="D86" s="182"/>
      <c r="E86" s="182"/>
      <c r="F86" s="182"/>
      <c r="G86" s="182"/>
      <c r="H86" s="182"/>
      <c r="I86" s="182"/>
      <c r="J86" s="182"/>
      <c r="K86" s="182"/>
    </row>
    <row r="87" spans="2:11" x14ac:dyDescent="0.3">
      <c r="B87" s="184"/>
      <c r="C87" s="182"/>
      <c r="D87" s="182"/>
      <c r="E87" s="182"/>
      <c r="F87" s="182"/>
      <c r="G87" s="182"/>
      <c r="H87" s="182"/>
      <c r="I87" s="182"/>
      <c r="J87" s="182"/>
      <c r="K87" s="182"/>
    </row>
    <row r="88" spans="2:11" x14ac:dyDescent="0.3">
      <c r="B88" s="184"/>
      <c r="C88" s="182"/>
      <c r="D88" s="182"/>
      <c r="E88" s="182"/>
      <c r="F88" s="182"/>
      <c r="G88" s="182"/>
      <c r="H88" s="182"/>
      <c r="I88" s="182"/>
      <c r="J88" s="182"/>
      <c r="K88" s="182"/>
    </row>
    <row r="89" spans="2:11" x14ac:dyDescent="0.3">
      <c r="B89" s="184"/>
      <c r="C89" s="182"/>
      <c r="D89" s="182"/>
      <c r="E89" s="182"/>
      <c r="F89" s="182"/>
      <c r="G89" s="182"/>
      <c r="H89" s="182"/>
      <c r="I89" s="182"/>
      <c r="J89" s="182"/>
      <c r="K89" s="182"/>
    </row>
    <row r="90" spans="2:11" x14ac:dyDescent="0.3">
      <c r="B90" s="184"/>
      <c r="C90" s="182"/>
      <c r="D90" s="182"/>
      <c r="E90" s="182"/>
      <c r="F90" s="182"/>
      <c r="G90" s="182"/>
      <c r="H90" s="182"/>
      <c r="I90" s="182"/>
      <c r="J90" s="182"/>
      <c r="K90" s="182"/>
    </row>
  </sheetData>
  <mergeCells count="67">
    <mergeCell ref="J68:K68"/>
    <mergeCell ref="E60:H60"/>
    <mergeCell ref="E61:H61"/>
    <mergeCell ref="E62:H62"/>
    <mergeCell ref="E63:H63"/>
    <mergeCell ref="E64:H64"/>
    <mergeCell ref="E65:H65"/>
    <mergeCell ref="E59:H59"/>
    <mergeCell ref="E48:H48"/>
    <mergeCell ref="E49:H49"/>
    <mergeCell ref="E50:H50"/>
    <mergeCell ref="E51:H51"/>
    <mergeCell ref="E52:H52"/>
    <mergeCell ref="E53:H53"/>
    <mergeCell ref="E54:H54"/>
    <mergeCell ref="E55:H55"/>
    <mergeCell ref="E56:H56"/>
    <mergeCell ref="E57:H57"/>
    <mergeCell ref="E58:H58"/>
    <mergeCell ref="E47:H47"/>
    <mergeCell ref="E36:H36"/>
    <mergeCell ref="E37:H37"/>
    <mergeCell ref="E38:H38"/>
    <mergeCell ref="E39:H39"/>
    <mergeCell ref="E40:H40"/>
    <mergeCell ref="E41:H41"/>
    <mergeCell ref="E42:H42"/>
    <mergeCell ref="E43:H43"/>
    <mergeCell ref="E44:H44"/>
    <mergeCell ref="E45:H45"/>
    <mergeCell ref="D46:H46"/>
    <mergeCell ref="E35:H35"/>
    <mergeCell ref="D24:H24"/>
    <mergeCell ref="D25:H25"/>
    <mergeCell ref="D26:H26"/>
    <mergeCell ref="E27:H27"/>
    <mergeCell ref="E28:H28"/>
    <mergeCell ref="E29:H29"/>
    <mergeCell ref="E30:H30"/>
    <mergeCell ref="E31:H31"/>
    <mergeCell ref="E32:H32"/>
    <mergeCell ref="E33:H33"/>
    <mergeCell ref="E34:H34"/>
    <mergeCell ref="E23:H23"/>
    <mergeCell ref="E12:H12"/>
    <mergeCell ref="E13:H13"/>
    <mergeCell ref="E14:H14"/>
    <mergeCell ref="E15:H15"/>
    <mergeCell ref="E16:H16"/>
    <mergeCell ref="E17:H17"/>
    <mergeCell ref="E18:H18"/>
    <mergeCell ref="E19:H19"/>
    <mergeCell ref="E20:H20"/>
    <mergeCell ref="E21:H21"/>
    <mergeCell ref="E22:H22"/>
    <mergeCell ref="E11:H11"/>
    <mergeCell ref="B2:K2"/>
    <mergeCell ref="B4:B5"/>
    <mergeCell ref="C4:C5"/>
    <mergeCell ref="D4:H5"/>
    <mergeCell ref="I4:I5"/>
    <mergeCell ref="J4:K4"/>
    <mergeCell ref="D6:H6"/>
    <mergeCell ref="D7:H7"/>
    <mergeCell ref="D8:H8"/>
    <mergeCell ref="E9:H9"/>
    <mergeCell ref="E10:H10"/>
  </mergeCells>
  <pageMargins left="0.70866141732283472" right="0.70866141732283472" top="0.74803149606299213" bottom="0.74803149606299213" header="0.31496062992125984" footer="0.31496062992125984"/>
  <pageSetup paperSize="9" scale="70" firstPageNumber="13" fitToHeight="2" orientation="portrait" useFirstPageNumber="1" r:id="rId1"/>
  <headerFooter>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Доходы</vt:lpstr>
      <vt:lpstr>Расходы</vt:lpstr>
      <vt:lpstr>Приложение №4 СХ</vt:lpstr>
      <vt:lpstr>Приложение №4 СХ_субс</vt:lpstr>
      <vt:lpstr>Лист1</vt:lpstr>
      <vt:lpstr>Источники</vt:lpstr>
      <vt:lpstr>Доходы!Заголовки_для_печати</vt:lpstr>
      <vt:lpstr>Источники!Заголовки_для_печати</vt:lpstr>
      <vt:lpstr>'Приложение №4 СХ'!Заголовки_для_печати</vt:lpstr>
      <vt:lpstr>'Приложение №4 СХ_субс'!Заголовки_для_печати</vt:lpstr>
      <vt:lpstr>Расходы!Заголовки_для_печати</vt:lpstr>
      <vt:lpstr>Доходы!Область_печати</vt:lpstr>
      <vt:lpstr>'Приложение №4 СХ'!Область_печати</vt:lpstr>
      <vt:lpstr>Расходы!Область_печати</vt:lpstr>
    </vt:vector>
  </TitlesOfParts>
  <Company>FK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Киселев А.М.</dc:creator>
  <cp:lastModifiedBy>sky-t</cp:lastModifiedBy>
  <cp:lastPrinted>2021-05-14T16:16:52Z</cp:lastPrinted>
  <dcterms:created xsi:type="dcterms:W3CDTF">2010-08-04T11:08:44Z</dcterms:created>
  <dcterms:modified xsi:type="dcterms:W3CDTF">2021-05-14T16:18:15Z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Public">
    <vt:lpwstr>0</vt:lpwstr>
  </property>
  <property fmtid="{D5CDD505-2E9C-101B-9397-08002B2CF9AE}" pid="3" name="PublishDate">
    <vt:lpwstr>2010-08-17T00:00:00Z</vt:lpwstr>
  </property>
  <property fmtid="{D5CDD505-2E9C-101B-9397-08002B2CF9AE}" pid="4" name="Position">
    <vt:lpwstr>100.000000000000</vt:lpwstr>
  </property>
  <property fmtid="{D5CDD505-2E9C-101B-9397-08002B2CF9AE}" pid="5" name="PositionInView">
    <vt:lpwstr>100.000000000000</vt:lpwstr>
  </property>
  <property fmtid="{D5CDD505-2E9C-101B-9397-08002B2CF9AE}" pid="6" name="StatusExt">
    <vt:lpwstr>Без статуса</vt:lpwstr>
  </property>
  <property fmtid="{D5CDD505-2E9C-101B-9397-08002B2CF9AE}" pid="7" name="ContentType">
    <vt:lpwstr>Документ с атрибутами</vt:lpwstr>
  </property>
  <property fmtid="{D5CDD505-2E9C-101B-9397-08002B2CF9AE}" pid="8" name="FullName">
    <vt:lpwstr>&lt;div&gt;Отчет об исполнении консолидированного бюджета Российской Федерации и бюджетов государственных внебюджетных фондов на 1 июля 2010 года&lt;/div&gt;</vt:lpwstr>
  </property>
</Properties>
</file>