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1\"/>
    </mc:Choice>
  </mc:AlternateContent>
  <xr:revisionPtr revIDLastSave="0" documentId="13_ncr:1_{B6F4D739-8259-4198-8CDD-F533D7DC21B3}" xr6:coauthVersionLast="46" xr6:coauthVersionMax="46" xr10:uidLastSave="{00000000-0000-0000-0000-000000000000}"/>
  <bookViews>
    <workbookView xWindow="-108" yWindow="-108" windowWidth="23256" windowHeight="12576" tabRatio="603" xr2:uid="{00000000-000D-0000-FFFF-FFFF00000000}"/>
  </bookViews>
  <sheets>
    <sheet name="Перечень парков" sheetId="2" r:id="rId1"/>
  </sheets>
  <definedNames>
    <definedName name="_xlnm._FilterDatabase" localSheetId="0" hidden="1">'Перечень парков'!$A$9:$U$146</definedName>
    <definedName name="_xlnm.Print_Titles" localSheetId="0">'Перечень парков'!$6:$8</definedName>
    <definedName name="_xlnm.Print_Area" localSheetId="0">'Перечень парков'!$A$1:$T$147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94" i="2" l="1"/>
  <c r="V93" i="2"/>
  <c r="V90" i="2"/>
  <c r="V89" i="2"/>
  <c r="V88" i="2"/>
  <c r="V71" i="2"/>
  <c r="V67" i="2"/>
  <c r="V66" i="2"/>
  <c r="V65" i="2"/>
  <c r="V58" i="2"/>
  <c r="V55" i="2"/>
  <c r="V52" i="2"/>
  <c r="V51" i="2"/>
  <c r="V50" i="2"/>
  <c r="V49" i="2"/>
  <c r="V48" i="2"/>
  <c r="V47" i="2"/>
  <c r="V46" i="2"/>
  <c r="V45" i="2"/>
  <c r="V44" i="2"/>
  <c r="V41" i="2"/>
  <c r="V39" i="2"/>
  <c r="V38" i="2"/>
  <c r="V34" i="2"/>
  <c r="V32" i="2"/>
  <c r="V31" i="2"/>
  <c r="V29" i="2"/>
  <c r="V28" i="2"/>
  <c r="V27" i="2"/>
  <c r="V26" i="2"/>
  <c r="V24" i="2"/>
  <c r="V21" i="2"/>
  <c r="V18" i="2"/>
  <c r="V17" i="2"/>
  <c r="V16" i="2"/>
  <c r="V14" i="2"/>
  <c r="V11" i="2"/>
  <c r="T95" i="2" l="1"/>
  <c r="S95" i="2"/>
  <c r="R95" i="2"/>
  <c r="Q95" i="2"/>
  <c r="P95" i="2"/>
  <c r="O95" i="2"/>
  <c r="N95" i="2"/>
  <c r="M95" i="2"/>
  <c r="L95" i="2"/>
  <c r="H94" i="2"/>
  <c r="H93" i="2"/>
  <c r="H95" i="2" l="1"/>
  <c r="H140" i="2" l="1"/>
  <c r="H114" i="2"/>
  <c r="H115" i="2"/>
  <c r="H116" i="2"/>
  <c r="H117" i="2"/>
  <c r="H118" i="2"/>
  <c r="H119" i="2"/>
  <c r="H120" i="2"/>
  <c r="H121" i="2"/>
  <c r="H122" i="2"/>
  <c r="H123" i="2"/>
  <c r="H113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97" i="2"/>
  <c r="H89" i="2"/>
  <c r="H90" i="2"/>
  <c r="H88" i="2"/>
  <c r="H82" i="2"/>
  <c r="H83" i="2"/>
  <c r="H84" i="2"/>
  <c r="H85" i="2"/>
  <c r="H81" i="2"/>
  <c r="H77" i="2"/>
  <c r="H78" i="2"/>
  <c r="H76" i="2"/>
  <c r="H70" i="2"/>
  <c r="H71" i="2"/>
  <c r="H72" i="2"/>
  <c r="H73" i="2"/>
  <c r="H60" i="2"/>
  <c r="H61" i="2"/>
  <c r="H62" i="2"/>
  <c r="H63" i="2"/>
  <c r="H64" i="2"/>
  <c r="H65" i="2"/>
  <c r="H66" i="2"/>
  <c r="H67" i="2"/>
  <c r="H68" i="2"/>
  <c r="H69" i="2"/>
  <c r="H53" i="2"/>
  <c r="H54" i="2"/>
  <c r="H55" i="2"/>
  <c r="H56" i="2"/>
  <c r="H57" i="2"/>
  <c r="H58" i="2"/>
  <c r="H59" i="2"/>
  <c r="H50" i="2"/>
  <c r="H51" i="2"/>
  <c r="H52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24" i="2"/>
  <c r="H25" i="2"/>
  <c r="H26" i="2"/>
  <c r="H27" i="2"/>
  <c r="H28" i="2"/>
  <c r="H29" i="2"/>
  <c r="H30" i="2"/>
  <c r="H31" i="2"/>
  <c r="H32" i="2"/>
  <c r="H33" i="2"/>
  <c r="H34" i="2"/>
  <c r="H12" i="2"/>
  <c r="H13" i="2"/>
  <c r="H14" i="2"/>
  <c r="H15" i="2"/>
  <c r="H16" i="2"/>
  <c r="H17" i="2"/>
  <c r="H18" i="2"/>
  <c r="H19" i="2"/>
  <c r="H20" i="2"/>
  <c r="H21" i="2"/>
  <c r="H22" i="2"/>
  <c r="H23" i="2"/>
  <c r="H11" i="2"/>
  <c r="H142" i="2"/>
  <c r="H141" i="2"/>
  <c r="H127" i="2"/>
  <c r="H128" i="2"/>
  <c r="H129" i="2"/>
  <c r="H130" i="2"/>
  <c r="H131" i="2"/>
  <c r="H132" i="2"/>
  <c r="H133" i="2"/>
  <c r="H134" i="2"/>
  <c r="H135" i="2"/>
  <c r="H136" i="2"/>
  <c r="H137" i="2"/>
  <c r="H126" i="2"/>
  <c r="K143" i="2" l="1"/>
  <c r="H143" i="2" s="1"/>
  <c r="N111" i="2" l="1"/>
  <c r="O111" i="2"/>
  <c r="P111" i="2"/>
  <c r="Q111" i="2"/>
  <c r="R111" i="2"/>
  <c r="S111" i="2"/>
  <c r="T111" i="2"/>
  <c r="M111" i="2"/>
  <c r="I138" i="2" l="1"/>
  <c r="I124" i="2"/>
  <c r="L124" i="2"/>
  <c r="M124" i="2"/>
  <c r="N124" i="2"/>
  <c r="O124" i="2"/>
  <c r="P124" i="2"/>
  <c r="Q124" i="2"/>
  <c r="R124" i="2"/>
  <c r="S124" i="2"/>
  <c r="T124" i="2"/>
  <c r="K124" i="2"/>
  <c r="H138" i="2" l="1"/>
  <c r="H124" i="2"/>
  <c r="H111" i="2" l="1"/>
  <c r="K74" i="2" l="1"/>
  <c r="I74" i="2"/>
  <c r="J74" i="2"/>
  <c r="L74" i="2"/>
  <c r="M74" i="2"/>
  <c r="N74" i="2"/>
  <c r="O74" i="2"/>
  <c r="P74" i="2"/>
  <c r="Q74" i="2"/>
  <c r="R74" i="2"/>
  <c r="S74" i="2"/>
  <c r="T74" i="2"/>
  <c r="M91" i="2"/>
  <c r="N91" i="2"/>
  <c r="O91" i="2"/>
  <c r="P91" i="2"/>
  <c r="Q91" i="2"/>
  <c r="R91" i="2"/>
  <c r="S91" i="2"/>
  <c r="T91" i="2"/>
  <c r="L91" i="2"/>
  <c r="H74" i="2" l="1"/>
  <c r="H91" i="2"/>
  <c r="K86" i="2"/>
  <c r="J86" i="2"/>
  <c r="H86" i="2" l="1"/>
  <c r="I79" i="2"/>
  <c r="J79" i="2"/>
  <c r="K79" i="2"/>
  <c r="L79" i="2"/>
  <c r="M79" i="2"/>
  <c r="N79" i="2"/>
  <c r="O79" i="2"/>
  <c r="P79" i="2"/>
  <c r="Q79" i="2"/>
  <c r="R79" i="2"/>
  <c r="S79" i="2"/>
  <c r="T79" i="2"/>
  <c r="G79" i="2"/>
  <c r="G74" i="2"/>
  <c r="R144" i="2" l="1"/>
  <c r="Q144" i="2"/>
  <c r="I144" i="2"/>
  <c r="T144" i="2"/>
  <c r="P144" i="2"/>
  <c r="L144" i="2"/>
  <c r="N144" i="2"/>
  <c r="J144" i="2"/>
  <c r="M144" i="2"/>
  <c r="S144" i="2"/>
  <c r="O144" i="2"/>
  <c r="K144" i="2"/>
  <c r="H79" i="2"/>
  <c r="H144" i="2" l="1"/>
</calcChain>
</file>

<file path=xl/sharedStrings.xml><?xml version="1.0" encoding="utf-8"?>
<sst xmlns="http://schemas.openxmlformats.org/spreadsheetml/2006/main" count="522" uniqueCount="330">
  <si>
    <t>Название объекта</t>
  </si>
  <si>
    <t>Тип (промпарк, частный парк, техенопарк)</t>
  </si>
  <si>
    <t>Статья затрат</t>
  </si>
  <si>
    <t>№</t>
  </si>
  <si>
    <t>Белгородская область</t>
  </si>
  <si>
    <t>Ивановская область</t>
  </si>
  <si>
    <t>Томская область</t>
  </si>
  <si>
    <t>Ярославская область</t>
  </si>
  <si>
    <t>Республика Татарстан</t>
  </si>
  <si>
    <t>Акционерное общество «Инновационный индустриальный парк – Технопарк в сфере высоких технологий «Технополис «Химград» (АО «Химград»)</t>
  </si>
  <si>
    <t>«Индустриальный парк «Развитие»</t>
  </si>
  <si>
    <t>Свердловская область</t>
  </si>
  <si>
    <t>Индустриальный парк "Мастер"</t>
  </si>
  <si>
    <t>Хабаровский край</t>
  </si>
  <si>
    <t>Индустриальный парк "Авангард"</t>
  </si>
  <si>
    <t>Ставропольский край</t>
  </si>
  <si>
    <t>Чувашская Республика</t>
  </si>
  <si>
    <t>Красноярский край</t>
  </si>
  <si>
    <t>Брянская область</t>
  </si>
  <si>
    <t>Кировская область</t>
  </si>
  <si>
    <t>Республика Дагестан</t>
  </si>
  <si>
    <t>Пензенская область</t>
  </si>
  <si>
    <t>Чеченская Республика</t>
  </si>
  <si>
    <t>Чукотский автономный округ</t>
  </si>
  <si>
    <t>промышленный парк</t>
  </si>
  <si>
    <t>технопарк</t>
  </si>
  <si>
    <t>частный промышленный парк</t>
  </si>
  <si>
    <t>Липецкая область</t>
  </si>
  <si>
    <t>Новосибирская область</t>
  </si>
  <si>
    <t>Саратовская область</t>
  </si>
  <si>
    <t>реконструкция производственных зданий</t>
  </si>
  <si>
    <t>строительство инженерных сетей</t>
  </si>
  <si>
    <t xml:space="preserve">Смоленская область </t>
  </si>
  <si>
    <t>план</t>
  </si>
  <si>
    <t>Строительство 1-ой очереди промышленного парка "Тюлячи". 2 этап</t>
  </si>
  <si>
    <t>Строительство здания производственного цеха индустриального парка "Богословский" 
в городском округе Краснотурьинск</t>
  </si>
  <si>
    <t>Реконструкция инженерной инфраструктуры и корпусов Курганского индустриального парка</t>
  </si>
  <si>
    <t>Создание промышленного парка "Димитровградский индустриальный парк "Мастер"</t>
  </si>
  <si>
    <t>Индустриальный парк "Югра"</t>
  </si>
  <si>
    <t xml:space="preserve">Калининградская область </t>
  </si>
  <si>
    <t>Кемеровская область</t>
  </si>
  <si>
    <t xml:space="preserve">Республика Тыва </t>
  </si>
  <si>
    <t>Удмуртская Республика</t>
  </si>
  <si>
    <t>Владимирская область</t>
  </si>
  <si>
    <t>Курганская область</t>
  </si>
  <si>
    <t>Нижегородская область</t>
  </si>
  <si>
    <t>Псковская область</t>
  </si>
  <si>
    <t>Пермский край</t>
  </si>
  <si>
    <t>Республика Карелия</t>
  </si>
  <si>
    <t>Республика Мордовия</t>
  </si>
  <si>
    <t>Рязанская область</t>
  </si>
  <si>
    <t>Ульяновская область</t>
  </si>
  <si>
    <t>Ханты-Мансийский автономный округ - Югра</t>
  </si>
  <si>
    <t>Индустриальный парк "Тасма" на территории Технополиса «Химград»</t>
  </si>
  <si>
    <t>частный технопарк</t>
  </si>
  <si>
    <t>Строительство сетей электроснабжения, дорог</t>
  </si>
  <si>
    <t xml:space="preserve">Модернизация основной подстанции, строительство производственных корпусов, инженерных сетей </t>
  </si>
  <si>
    <t>Строительство инженерных сетей и производственных корпусов</t>
  </si>
  <si>
    <t>Строительство инженерных сетей</t>
  </si>
  <si>
    <t xml:space="preserve">Создание и (или) развитие энергетической и транспортной инфраструктуры (дорога), реконструкция производственных корпусов </t>
  </si>
  <si>
    <t>Строительно-монтажные работы, приобретение оборудования</t>
  </si>
  <si>
    <t>Реконструкция здания, приобретение оборудования</t>
  </si>
  <si>
    <t>Реконструкция производственного здания</t>
  </si>
  <si>
    <t>Реконструкция инженерной инфраструктуры и производственных корпусов Курганского индустриального парка</t>
  </si>
  <si>
    <t>Реконструкция здания производственно-сервисного центра, строительство коммунальной, инженерной и транспортной инфраструктуры для создаваемого объекта.</t>
  </si>
  <si>
    <t>Строительно-монтажных и восстановительных работ на территории механосборочного корпуса ДИП "Мастер"</t>
  </si>
  <si>
    <t>Строительство объектов внешней энергетической и коммунальной инфраструктуры Варгашинского индустриального парка</t>
  </si>
  <si>
    <t>Реконструкция здания, проиобретение оборудования для центра коллективного пользования</t>
  </si>
  <si>
    <t>Строительство инженерных сетей, реконструкция производственных корпусов</t>
  </si>
  <si>
    <t>Строительство четырех производственных корпусов многопрофильного назначения общей площадью 5 616 кв.м, и внутриплощадочных сетей инженерной инфраструктуры</t>
  </si>
  <si>
    <t>Кластер "Энергоэффективная светотехникав и интеллектуальные системы управления освещением"
Специализация: Микроэлектроника и приборостроение"</t>
  </si>
  <si>
    <t>Кластер "Камский инновационный терриориально-производственный кластер Республики Татарстан"
Специализация: нефтегазопереработка и нефтегазохимия</t>
  </si>
  <si>
    <t xml:space="preserve">Кластер инновационных технологий ЗАТО г. Железногорск
Специализация: ядерные технологии, производствл летательных и космических аппаратов </t>
  </si>
  <si>
    <t>Калужская область</t>
  </si>
  <si>
    <t>Строительство здания</t>
  </si>
  <si>
    <t xml:space="preserve">№ 139-09-153 от 21 февраля 2017 г.
распоряжение Правительства Российской Федерации № 1087-р от 31 мая 2018 г. </t>
  </si>
  <si>
    <t>Субъект РФ</t>
  </si>
  <si>
    <t>Расположен на территории кластера фармацевтики, биотехнологий и биомедицины (г. Обнинск,                          ул. Горького, д. 4)</t>
  </si>
  <si>
    <t>бизнес-инкубатор</t>
  </si>
  <si>
    <t>Реестр соглашений</t>
  </si>
  <si>
    <t>Индустриальный парк "КИП Мастер"</t>
  </si>
  <si>
    <t>Республика Бурятия</t>
  </si>
  <si>
    <t>Реконструкция первого пускового комплекса, включая оснащение</t>
  </si>
  <si>
    <t>Промышленный парк Республики Бурятия</t>
  </si>
  <si>
    <t xml:space="preserve">№ 163-МБ-12  от 24 декабря 2012 г.., № 183-МБ-13 от 1 ноября 2013 г., № 183-МБ-14 от 10 декабря 2014 г., № 069-МБ-15 от 7.08.2015
</t>
  </si>
  <si>
    <t>Республика Хакасия</t>
  </si>
  <si>
    <t>Промышленный парк "Черногорский"</t>
  </si>
  <si>
    <t>№ 181-МБ-14 от 18 ноября 2014 г., № 126-МБ-16 от 14 июля 2016 г.</t>
  </si>
  <si>
    <t>№ 075-МБ-15 от 7 августа 2015 г., № 125-МБ-16 от 14 июля 2016 г.</t>
  </si>
  <si>
    <t xml:space="preserve">№ 076-МБ-15 от 7 августа 2015 г.
допсоглашение в 2016 г. на остатки </t>
  </si>
  <si>
    <t xml:space="preserve">№ 077-МБ-15 от 7 августа 2015 г.
допсоглашение в 2016 г. на остатки </t>
  </si>
  <si>
    <t>№ 129-МБ-16 от 14 июля 2016 г., № 139-09-149 от 20.02.2017 г.</t>
  </si>
  <si>
    <t>№ 128-МБ-16 от 14 июля 2016 г., № 139-09-149 от 20.02.2017 г.</t>
  </si>
  <si>
    <t>№ 120-МБ-16 от 14 июля 2016 г., № 139-09-156 от 27.02.2017 г.</t>
  </si>
  <si>
    <t>№ 127-МБ-16 от 14 июля 2016 г., № 139-09-149 от 20.02.2017 г.</t>
  </si>
  <si>
    <t>Республика Саха-Якутия</t>
  </si>
  <si>
    <t>Технопарк г.Нерюнгри</t>
  </si>
  <si>
    <t>Здание бизнес-инкубатора на территории технопарка г. Нерюнгри</t>
  </si>
  <si>
    <t>Реконструкция здания</t>
  </si>
  <si>
    <t>Технопарк "Яблочков"</t>
  </si>
  <si>
    <t>178-ПРОГР-10 от 12 октября 2010 г., № 087-МБ-11 от 20 октября 2011 г.</t>
  </si>
  <si>
    <t>Реконструкция здания, закупка оборудования</t>
  </si>
  <si>
    <t>Оренбургская область</t>
  </si>
  <si>
    <t>Технопарк Оренбургской области</t>
  </si>
  <si>
    <t>№ 095-БИ-08 от 28 ноября 2008 г., № 149-БИ-09
от 27 октября 2009 г., № 217-БИ-09 от 09 декабря 2009 г.</t>
  </si>
  <si>
    <t>№ 121-МБ-16 от 14 июля 2016 г.</t>
  </si>
  <si>
    <t>№ 189-МБ-13 от 15 ноября 2013 г., № 176-МБ-14
от 7 ноября 2014 г., № 070-МБ-15 от 7.08.2015 г., № 124-МБ-16 от 14 июля 2016 г., № 139-09-154 от 20.02.2017 г.</t>
  </si>
  <si>
    <t>77 274, 4</t>
  </si>
  <si>
    <t>№ 210-МБ-13 от 27 декабря 2013 г., № 179-МБ-14 от 7 ноября 2014 г.</t>
  </si>
  <si>
    <t>Технопарк Белгородской области</t>
  </si>
  <si>
    <t>№ 181-МБ-14 от 18 ноября 2014 г., 134-МБ-15, 
№ 126-МБ-16 от 14 июля 2016 г.</t>
  </si>
  <si>
    <t>№ 126-МБ-11 от 20 октября 2011 г., № 132-МБ-12 от 26 сентября 2012 г., № 181-МБ-13 от 1 ноября 2013 г., № 187-МБ-14 от 19 декабря 2014 г., № 092-МБ-16 от 14 июля 2016 г.</t>
  </si>
  <si>
    <t>№ 115-МБ-16 от 14 июля 2016 г., № 139-09-146 от 20.02.2017 г.,
 139-09-2019-249</t>
  </si>
  <si>
    <t>№ 206-МБ-13 от 18 декабря 2013 г., № 175-МБ-14 от 6 ноября 2014 г., 
№ 158-МБ-15 от 12 августа 2015 г.; № 130-МБ-16 от 14 июля 2016 г.</t>
  </si>
  <si>
    <t>Здание бизнес-инкубатора на территории промпарка "Северный"</t>
  </si>
  <si>
    <t>Реконструкция здания под промпарк, СМР по зданию, канализация, теплоснабжение</t>
  </si>
  <si>
    <t>№ 174-МБ-14 от 6 ноября 2014 г., № 119-МБ-16 от 14 июля 2016 г.; 
№ 139-09-159 от 20.02.2017 г.</t>
  </si>
  <si>
    <r>
      <t xml:space="preserve">частный промышленный парк </t>
    </r>
    <r>
      <rPr>
        <sz val="11"/>
        <color theme="1"/>
        <rFont val="Times New Roman"/>
        <family val="1"/>
        <charset val="204"/>
      </rPr>
      <t>(производственный бизнес-инкубатор)</t>
    </r>
  </si>
  <si>
    <t>№ 065-МБ-15 от 7 августа 2015 г.</t>
  </si>
  <si>
    <t>Реконструкция здания (бизнес-инкубатор), закупка технологического оборудования</t>
  </si>
  <si>
    <t>№ 083-МБ-15 от 07.08.2015 г.</t>
  </si>
  <si>
    <t>№ 081-МБ-15 от 07.08.2015 г.;  № 139-09-150 от 20.02.2017</t>
  </si>
  <si>
    <t>№ 078-МБ-15 от 7 августа 2015 г.; № 113-МБ-16 от 14 июля 2016 г.; № 139-09-157 от 20.02.2017 г.; 139-09-2018-088; 139-09-2019-250</t>
  </si>
  <si>
    <t>№ 184-МБ-13 от 11 ноября 2013 г., № 143-МБ-14от 14 октября 2014 г., № 178-МБ-14 от 7 ноября 2014 г., № 071-МБ-15 от 7.08.2015 г., № 081-МБ-16 от 13 июля 2016 г.,№ 139-09-155 от 21.02.2017 г; 139-09-2018-079</t>
  </si>
  <si>
    <t>139-МБ-12 от 27 сентября 2012 , № 148-МБ-13 от 21.10.2013, № 118-МБ-16 от 14.07.2018 г.; 139-09-158; 139-09-2018-089; 139-09-2019-251</t>
  </si>
  <si>
    <t>№ 290-БИ-10 от 23.12.2010</t>
  </si>
  <si>
    <t xml:space="preserve">Строительство инженерных сетей, дороги </t>
  </si>
  <si>
    <t xml:space="preserve">Реконструкция помещений технопарка </t>
  </si>
  <si>
    <t>Строительство инженерной и транспортной инфраструктуры</t>
  </si>
  <si>
    <t>Строительство инженерных сетей, 2 этап - реконструкция и строительство производственных зданий.</t>
  </si>
  <si>
    <t xml:space="preserve">Строительство инженерных сетей
</t>
  </si>
  <si>
    <t>Строительство энергоцентра</t>
  </si>
  <si>
    <t>Реконструкция производственных корпусов</t>
  </si>
  <si>
    <t>Строительство линии электропередачи для электроснабжения (трасса ЛЭП), строительство самотечного хозяйственно-бытового коллектора для водоотведения, внутриплощадочные дороги</t>
  </si>
  <si>
    <t>Строительство инженерной инфраструктуры - электроснабжение , водоснабжение, канализация, автодорога</t>
  </si>
  <si>
    <t>147-МБ-12 от 15 октября 2012 г.,№ 139-МБ-13 от 17.10.2013, № 068-МБ-15 от 7.08.2015, № 091-МБ-16 от 14 июля 2016 г., № 139-09-152 от 20.02.2017 г.</t>
  </si>
  <si>
    <t>№ 139-09-2019-235/2 от 28 октября 2019 г.</t>
  </si>
  <si>
    <t xml:space="preserve">№ 139-09-2019-211/2 от 24.10.2019 </t>
  </si>
  <si>
    <t>№ 139-09-2019-209/1 от 16 декабря 2019 г.</t>
  </si>
  <si>
    <t>№ 139-09-2019-238 от 13 февраля 2019 г.</t>
  </si>
  <si>
    <t>№ 139-09-2019-239 от 13 февраля 2019 г.</t>
  </si>
  <si>
    <t>№ 139-09-2019-200-1/1 от 25 октября 2019 г.</t>
  </si>
  <si>
    <t>№ 065-МБ-15 от 07 августа 2015 г.</t>
  </si>
  <si>
    <t>№ 139-09-2019-245 от 14 февраля 2019 г.</t>
  </si>
  <si>
    <t>№ 139-09-2019-240 от 12 февраля 2019 г., № 139-09-2019-240/1 от 29 июля 2019 г.</t>
  </si>
  <si>
    <t xml:space="preserve">№ 139-09-2019-240 от 12 февраля 2019 г., № 139-09-2019-240/2 от 25 октября 2019 г. </t>
  </si>
  <si>
    <t>№ 139-09-2019-246 от 13 февраля 2019 г.</t>
  </si>
  <si>
    <t>№ 137-МБ-15 от 12 августа 2015 г.5, № 139-09-2019-244 от 13 февраля 2019 г.</t>
  </si>
  <si>
    <t>№ 139-09-2019-241 от 14 февраля 2019 г.</t>
  </si>
  <si>
    <t>№ 135-МБ-12  от 26 сентября 2012 г., № 138-МБ-13 от 17.10.2013</t>
  </si>
  <si>
    <t>№ 056-БИ-08 ль 27.10.2008 г.</t>
  </si>
  <si>
    <t>№ 139-09-2019-233 от 12 февраля 2019 г., № 139-09-2019-233-1 от 13 августа 2019 г.</t>
  </si>
  <si>
    <t>№ 139-09-2019-234 от 14 фкевраля 2019 г.</t>
  </si>
  <si>
    <t>№ 139-09-2018-005 от 12 февраля 2018 г.</t>
  </si>
  <si>
    <t xml:space="preserve">№ 139-09-2019-232 от 13 февраля 2019 г. </t>
  </si>
  <si>
    <t>№ 139-09-2019-242 от 14 февраля 2019 г., 
№ 139-09-2019-242/1 от 23 июля 2019 г.</t>
  </si>
  <si>
    <t>№ 060-ПРОГР-07 от 24.09.2007 г..  № 075-БИ-08 от 11 ноября 2008 г. (№17223-АП/Д05), № 068-МБ-13 от 27 августа 2013 г., 
№ 065-МБ-15 от 7 августа 2015 г. (2-450-ЕЕ/Д05)</t>
  </si>
  <si>
    <t xml:space="preserve">№ 139-09-2019-236 от 12.02.2019, 
доп соглашение №  139-09-2019-236/2 от 24.10.2019 г. </t>
  </si>
  <si>
    <t>№ 139-09-2019-219 от 24 октября 2019 г.</t>
  </si>
  <si>
    <r>
      <rPr>
        <sz val="11"/>
        <rFont val="Times New Roman"/>
        <family val="1"/>
        <charset val="204"/>
      </rPr>
      <t>№ 139-09-2018-086 от 29 июня 2018 г.</t>
    </r>
    <r>
      <rPr>
        <sz val="11"/>
        <color theme="1"/>
        <rFont val="Times New Roman"/>
        <family val="1"/>
        <charset val="204"/>
      </rPr>
      <t>, № 139-09-2019-248 от 13 февраля 2019 г., № 138-09-2018-086 /2 от 19 апреля 2019 г.</t>
    </r>
  </si>
  <si>
    <t>№ 149-МБ-13 от 21.10.2013,  № 171-МБ-14 от 6 ноября 2014, 
№ 082-МБ-15 от 7 августа 2015 г., № 117-МБ-16 от 14 июля 2016 г., допсоглашение от 20 июня 2017 г. № 1 (резервный фонд)</t>
  </si>
  <si>
    <t>№ 209-МБ-13 от 26 декабря 2013 г., 
№ 188-МБ-14 от 19 декабря 2014 г.</t>
  </si>
  <si>
    <t>Воронежская область</t>
  </si>
  <si>
    <t>кабельная линия  и строительство кабельной линии и распределительной подстанции, строительство автодорожной сети</t>
  </si>
  <si>
    <t>№ 179-МБ-13 от 25.10.2013, 166-МБ-14 от 29.10.2014 г., 167-МБ-14 от 29.10.2014 г.</t>
  </si>
  <si>
    <t>№ 068 -Мб-13 от 27.08.2013 г., № 091-МБ-13 от 12 сентября 2013 г., 
№ 065-МБ-15 от 07.08.2015 г., 
№ 139-09-2019-242 от 14 февраля 2019 г., 
№ 139-09-2019-242/2 от 25 октября 2019 г.</t>
  </si>
  <si>
    <t>№ 139-09-2019-225/2 от 25 октября 2019 г.</t>
  </si>
  <si>
    <t>№ 139-09-2019-235 от 13 февраля 2019 г., № 139-09-2019-235/2 от 28 октября 2019 г.</t>
  </si>
  <si>
    <t>№ 139-09-2018-059 от 7 февраля 2018 г., № 139-09-2018-059 от 13 февраля 2019 г.</t>
  </si>
  <si>
    <t>№ 099-МБ-16 от 14.07.2016 г.; 139-08-185 от 21.02.2017,
№ 139-09-2019-245 от 14 февраля 2019 г.</t>
  </si>
  <si>
    <t>№ 139-09-2019-237 от 13 февраля 2019 г.</t>
  </si>
  <si>
    <t>№ 253-ПРОГР-10 от 17 декабря 2010 г.  (№25572-ЛА/Д05), № 157-МБ-12 от 10 декабря 2012 г., № 158-МБ-12  от 10 декабря 2012 г.</t>
  </si>
  <si>
    <t xml:space="preserve">№ 140-МБ-14 от 29 сентября 2014 г., 
от 139-09-2019-242 № 14 февраля 2019 г. </t>
  </si>
  <si>
    <t>Промышленный парк "Северный"</t>
  </si>
  <si>
    <t>№ 173-ПРОГР-10 от 6 октября 2010 г., № 099-МБ-11 от 21 октября 2011 г</t>
  </si>
  <si>
    <t>Строительство инженерных коммуникаций</t>
  </si>
  <si>
    <t>** промышленные парки, сведения о которых отсутствуют на официальном сайте Минпромторга России в информационно-телекоммуникационной сети «Интернет»</t>
  </si>
  <si>
    <t>Промышленный парк "Волоконовский"**</t>
  </si>
  <si>
    <t>ПП "Фабрика"**</t>
  </si>
  <si>
    <t>Брянский областной промышленный парк*,**</t>
  </si>
  <si>
    <t>ПТ "ИСКСЭл"*,**</t>
  </si>
  <si>
    <t>Закрытое акционерное общество «Индустриальный парк «Родники»**</t>
  </si>
  <si>
    <t>ПП "Храброво" **</t>
  </si>
  <si>
    <t>Индустриальный парк "Западный"**</t>
  </si>
  <si>
    <t>Промышленный парк в д. Слободино**</t>
  </si>
  <si>
    <t>Промышленный парк на территории ЗАТО г.Железногорск*,**</t>
  </si>
  <si>
    <t>* промышленные парки, сведения о которых не размещены в ГИСИП</t>
  </si>
  <si>
    <t>Варгашинский индустриальный парк*,**</t>
  </si>
  <si>
    <t>Индустриальный парк "Территория областного  развития"*,**</t>
  </si>
  <si>
    <t>г. Липецк, ул. 9-го Мая, владение 27  (литер Д, Е, Л - Л1, Литер Б)*</t>
  </si>
  <si>
    <t>"Развитие технопарка "Машиностроение"*,**</t>
  </si>
  <si>
    <t>Индустриальный парк "КУЛТАЕВО"**</t>
  </si>
  <si>
    <t>Промышленный парк в с. Кижеватово ("Отвель")**</t>
  </si>
  <si>
    <t>Развитие промышленного технопарка "Электрополис"*,**</t>
  </si>
  <si>
    <t>Технопарк Новосибирского Академгородка в п.Ложок*,**</t>
  </si>
  <si>
    <t>Промышленный парк в с. Гурбуки (Аврора")*,**</t>
  </si>
  <si>
    <t>"Промышленный технопарк "Южная промзона" *,**</t>
  </si>
  <si>
    <t>Создание промышленного технопарка АУ "Технопарк - Мордовия" в  г. Саранске*,**</t>
  </si>
  <si>
    <t>Промышленная площадка муниципального уровня №2 по переработке полимеров в Новошешминском муниципальном районе**</t>
  </si>
  <si>
    <t>Промышленный парк «Вятка»**</t>
  </si>
  <si>
    <t>Промышленный парк «Развитие»**</t>
  </si>
  <si>
    <t>Муниципальная промышленная площадка «Дрожжаное»**</t>
  </si>
  <si>
    <t>Промышленный парк «Кукмор»**</t>
  </si>
  <si>
    <t>Промышленный парк «Сокуры»**</t>
  </si>
  <si>
    <t>Промышленный парк «Актаныш»**</t>
  </si>
  <si>
    <t>Индустриальный парк «Казанский Силикон»*,**</t>
  </si>
  <si>
    <t>Строительство первой очереди Индустриального парка "Саба"*,**</t>
  </si>
  <si>
    <t>Индустриальный парк г. Кызыла*,**</t>
  </si>
  <si>
    <t>Создание частного промышленного парка "Карандаш"*,**</t>
  </si>
  <si>
    <t>Промышленный парк "Тролза"**</t>
  </si>
  <si>
    <t>Промышленный парк "Заречный"**</t>
  </si>
  <si>
    <t>Промышленный парк Сафоново**</t>
  </si>
  <si>
    <t>Промышленный парк Метро*,**</t>
  </si>
  <si>
    <t>Промышленный технопарк "Монокристалл"*,**</t>
  </si>
  <si>
    <t>Промышленный парк «Томск»**</t>
  </si>
  <si>
    <t>Промышленный парк "Индустриальный"**</t>
  </si>
  <si>
    <t>Создание и (или) развитие промышленного парка "Металлургический"**</t>
  </si>
  <si>
    <t>Промышленный парк "Грозненский" в г. Грозном**</t>
  </si>
  <si>
    <t xml:space="preserve">Индустриальный парк г. Чебоксары** </t>
  </si>
  <si>
    <t>Промышленный парк "Анадырь"**</t>
  </si>
  <si>
    <t>Тутаевский промышленный парк "Мастер"**</t>
  </si>
  <si>
    <t>Здание бизнес-инкубатора на территории площадки № 1 технопарка Обнинск, Калужская область, г. Обнинск, Студгородок 1**</t>
  </si>
  <si>
    <t>Индустриальный парк "Перспектива"**</t>
  </si>
  <si>
    <t>157-МБ-15; 083-МБ-16; 139-09-157; 139-09-2018-083
139-09-2019-250</t>
  </si>
  <si>
    <t>03-ИТК-15 (С-460-ОФ/Д04)</t>
  </si>
  <si>
    <t>13-ИТК-15 (С-484-ОФ/Д04)</t>
  </si>
  <si>
    <t xml:space="preserve">Выполнение ГКУ КО «Дирекция технопарка «Обнинск» государственной функции по созданию благоприятных условий для разработки, внедрения в производство и вывода на рынок наукоемкой продукции. </t>
  </si>
  <si>
    <t>Технопарк Обнинск, Калужская область, г. Обнинск  (Кластер фармацевтики, биотехнологий и биомедицины, Калужская область)**</t>
  </si>
  <si>
    <t>Создание в рамках Центра коллективного пользования в составе Биотехнопарка Кольцово участка фармацевтической технологии для выпуска опытных серий лекарственных препаратов (в твердых лекарственных формах) для государственной регистрации  и клинических исследований (АО «УК «Биотехнопарк») - этап 1</t>
  </si>
  <si>
    <t>Биотехнопарк Кольцово (Инновационный кластер информационных и биофармацевтических технологий, Новосибирская область)</t>
  </si>
  <si>
    <t>Дооснащение и развитие Инжинирингового центра комплексного мультиплатформенного тестирования программных продуктов и аппаратно-программных комплексов (ОАО «Технопарк Новосибирского Академгородка»)</t>
  </si>
  <si>
    <t>Технопарк ФГБОУ ВПО «КНИТУ» (Камский инновационный территориально-производственный кластер, Республика Татарстан)</t>
  </si>
  <si>
    <t>17-ИТК-15 (С-464-ОФ/Д04)</t>
  </si>
  <si>
    <t>Аккредитация испытательной лаборатории Технопарка ФГБОУ ВПО «КНИТУ» на техническую компетентность и независимость</t>
  </si>
  <si>
    <t>Приобретение оборудования для Дата-центра в здании Второй площадки Казанского технопарка в сфере высоких технологий «IТ-парк» в г. Набережные Челны</t>
  </si>
  <si>
    <t>Казанский технопарк в сфере высоких технологий «IТ-парк» в г. Набережные Челны (Камский инновационный территориально-производственный кластер, Республика Татарстан)</t>
  </si>
  <si>
    <t>индустриальный парк</t>
  </si>
  <si>
    <t>Республика Крым</t>
  </si>
  <si>
    <t>Индустриальный парк «Феодосия, Республика Крым</t>
  </si>
  <si>
    <t>Индустриальный парк «Бахчисарай», Республика Крым</t>
  </si>
  <si>
    <t>Индустриальный парк «Гераклид» на территории города Севастополя</t>
  </si>
  <si>
    <t>Республика Крым,                         г. Севастополь</t>
  </si>
  <si>
    <t>Всего:</t>
  </si>
  <si>
    <t>Технопарк Новосибирского Академгородка (Инновационный кластер информационных и биофармацевтических технологий, Новосибирская область)</t>
  </si>
  <si>
    <t xml:space="preserve">от 27 февраля 2017 г. № 139-07-254, от  14 февраля 2018 г. № 139-07-2018-02, от от 14 февраля 2019 г. № 139-07-2019-035, от  </t>
  </si>
  <si>
    <t xml:space="preserve">от 20 февраля 2017 г. № 139-07-234, от  от 12 февраля 2018 г. № 139-07-2018-021, от 6 февраля 2019 г. № 139-07-2019-020 </t>
  </si>
  <si>
    <t>создание индустриального парка</t>
  </si>
  <si>
    <t>2007-2014 г.г.</t>
  </si>
  <si>
    <t>Объем предоставленной субсидии</t>
  </si>
  <si>
    <t>в 2007 - 2014 г.г.</t>
  </si>
  <si>
    <t>в том числе:</t>
  </si>
  <si>
    <t>в 2015 году</t>
  </si>
  <si>
    <t>в 2016 году</t>
  </si>
  <si>
    <t>в 2017 году</t>
  </si>
  <si>
    <t>в 2018 году</t>
  </si>
  <si>
    <t>в 2019 году</t>
  </si>
  <si>
    <t>Объем субсидии, всего:</t>
  </si>
  <si>
    <t>тыс. рублей</t>
  </si>
  <si>
    <t>Субсидии субъектам Российской Федерации на государственную поддержку малого и среднего предпринимательства, включая крестьянские (фермерские) хозяйства</t>
  </si>
  <si>
    <t>Субсидии на реализацию мероприятий ФЦП «Социально-экономическое развитие Республики Крым и г. Севастополя до 2022 года»</t>
  </si>
  <si>
    <t>Создание и развитие индустриального парка "Ворсино"</t>
  </si>
  <si>
    <t>Создание и развитие индустриального парка "Росва"</t>
  </si>
  <si>
    <t>Создание и развитие технопарка "Технополис "Москва"</t>
  </si>
  <si>
    <t>Индустриальный парк "Масловский"</t>
  </si>
  <si>
    <t>Индустриальный парк "Узловая"</t>
  </si>
  <si>
    <t>Индустриальный парк "Северный"</t>
  </si>
  <si>
    <t>Камский индустриальный парк "Мастер"</t>
  </si>
  <si>
    <t>Индустриальный парк "Преображенка"</t>
  </si>
  <si>
    <t>Создание индустриального парка в сфере биотехнологий</t>
  </si>
  <si>
    <t>Индустриальный парк "Промышленно-логистический парк Новосибирской области"</t>
  </si>
  <si>
    <t>Индустриальный парк "Особая экономическая зона промышленно-производственного типа "Алабуга"</t>
  </si>
  <si>
    <t>Индустриальный парк "Боровский"</t>
  </si>
  <si>
    <t>Индустриальный парк "Алабуга-2. Нефтехимия"</t>
  </si>
  <si>
    <t>Тульская область</t>
  </si>
  <si>
    <t xml:space="preserve">Белгородская область </t>
  </si>
  <si>
    <t>Самарская область</t>
  </si>
  <si>
    <t>Тюменская область</t>
  </si>
  <si>
    <t xml:space="preserve">Субсидии из федерального бюджета российским организациям - управляющим компаниям ИП и (или) ПТП на возмещение части затрат на уплату процентов по кредитам, полученным в российских кредитных организациях и государственной корпорации «Банк развития и внешнеэкономической деятельности (Внешэкономбанк)» в 2013 - 2016 годах на реализацию инвестиционных проектов создания объектов ИП и (или) ПТП </t>
  </si>
  <si>
    <t>-</t>
  </si>
  <si>
    <t xml:space="preserve">АО "Корпорация развития Калужской области" </t>
  </si>
  <si>
    <t>Индустриальные парки "Росва"," Ворсино", "Калуга-Юг", "Грабцево"</t>
  </si>
  <si>
    <t>АО "Дирекция по развитию промышленных зон"</t>
  </si>
  <si>
    <t xml:space="preserve">ООО "Индастриал Платформ Групп Клима" </t>
  </si>
  <si>
    <t>Технопарк "ИКСЭл"</t>
  </si>
  <si>
    <t>ООО "Бизнес-Сервис"</t>
  </si>
  <si>
    <t>ИП "Две башни"</t>
  </si>
  <si>
    <t>АО "Корпорация развития Ульяновской области"</t>
  </si>
  <si>
    <t>Индустриальный парк "Заволжье"</t>
  </si>
  <si>
    <t>ООО "Тасма-Инвест-Торг"</t>
  </si>
  <si>
    <t>Индустриальный парк "Химград"</t>
  </si>
  <si>
    <t>ООО "ПромЦентр"</t>
  </si>
  <si>
    <t>Индустриальный парк "ПромЦентр"</t>
  </si>
  <si>
    <t>ООО "ПВК"</t>
  </si>
  <si>
    <t>Индустриальный парк "Оренбургский пуховый платок"</t>
  </si>
  <si>
    <t>ООО "А Плюс Парк Алабуга" (ООО "Евразия-Алабуга")</t>
  </si>
  <si>
    <t>Индустриальный парк "А Плюс Парк Алабуга"</t>
  </si>
  <si>
    <t>ООО "Индустриальный парк "Авангард"</t>
  </si>
  <si>
    <t>ГУП "НПО "Мосгормаш"</t>
  </si>
  <si>
    <t>Технопарк "Мосгормаш"</t>
  </si>
  <si>
    <t>Субсидии из федерального бюджета бюджетам субъектов Российской Федерации на создание технопарков в сфере высоких технологий</t>
  </si>
  <si>
    <t>Академпарк, г. Новосибирск</t>
  </si>
  <si>
    <t>ТП Анкундиновка, г. Нижний Новгород</t>
  </si>
  <si>
    <t>Западно-Сибирский инновационный центр, г.Тюмень</t>
  </si>
  <si>
    <t>Технополис Химград, г. Казань, ГАУ "Технопарк в сфере высоких технологий" ИТ-парк"</t>
  </si>
  <si>
    <t>ИТ-парк, г. Набережные Челны</t>
  </si>
  <si>
    <t>Кузбасский ТП, г. Кузбасс</t>
  </si>
  <si>
    <t>ТП Мордовия, г. Саранск</t>
  </si>
  <si>
    <t>ТП Рамеев, г. Пенза</t>
  </si>
  <si>
    <t>ТП Жигулевская Долина, г. Тольятти</t>
  </si>
  <si>
    <t>ТП Университетский, г. Екатеринбург</t>
  </si>
  <si>
    <t>г. Москва</t>
  </si>
  <si>
    <t>Физтехпарк, г.Москва</t>
  </si>
  <si>
    <t>Субсидии российским управляющим организациям  ИП индустрии детских товаров на возмещение части затрат на создание и (или) развитие имущественного комплекса, в том числе инфраструктуры ИП индустрии детских товаров</t>
  </si>
  <si>
    <t>Республика Башкортостан</t>
  </si>
  <si>
    <t>Тверская область</t>
  </si>
  <si>
    <t>кластеры</t>
  </si>
  <si>
    <t>итого</t>
  </si>
  <si>
    <t>Технопарк в сфере высоких технологий в г. Обнинск</t>
  </si>
  <si>
    <t>ООО "ПВК" (индустриальный парк "Оренбургский пуховый платок"</t>
  </si>
  <si>
    <t>ПАО "Ставровский завод автотракторного оборудования" (Ставровский индустриальный парк)</t>
  </si>
  <si>
    <t>АО "Корпорация развития Кировской области"</t>
  </si>
  <si>
    <t>Региональный индустриальный парк на территории г. Буденновска</t>
  </si>
  <si>
    <t>Итого:</t>
  </si>
  <si>
    <t xml:space="preserve">Субсидии на реализацию комплексных инвестиционных проектов по развитию инновационных территориальных кластеров </t>
  </si>
  <si>
    <t>Сведения о расходах Минпромторга России, Минэкономразвития России и Минцифры России на создание и развитие индустриальных (промышленных) парков и технопарков в 2007 - 2019 годах</t>
  </si>
  <si>
    <t>Субсидии на реализацию мероприятий ФЦП «Развитие Калининградской области на период до 2020 года»</t>
  </si>
  <si>
    <t>Субсиди на возмещение затрат на создание, модернизацию и (или) реконструкцию объектов инфраструктуры индустриальных парков, промышленных технопарков и технопарков в сфере высоких технологий</t>
  </si>
  <si>
    <t>Индустриальный парк «Храброво"</t>
  </si>
  <si>
    <t>Индустриальный парк «Черняховск"</t>
  </si>
  <si>
    <t xml:space="preserve">Приложение № 1
к отчету по результатам контрольного мероприятия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</si>
</sst>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2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3" fillId="0" borderId="0"/>
    <xf numFmtId="0" fontId="5" fillId="0" borderId="0"/>
    <xf numFmtId="0" fontId="16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120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8" fillId="2" borderId="6" xfId="0" applyNumberFormat="1" applyFont="1" applyFill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4" fontId="8" fillId="2" borderId="5" xfId="0" applyNumberFormat="1" applyFont="1" applyFill="1" applyBorder="1" applyAlignment="1" applyProtection="1">
      <alignment horizontal="center" vertical="center" wrapText="1"/>
    </xf>
    <xf numFmtId="4" fontId="9" fillId="2" borderId="5" xfId="0" applyNumberFormat="1" applyFont="1" applyFill="1" applyBorder="1" applyAlignment="1" applyProtection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 applyProtection="1">
      <alignment horizontal="center" vertical="center" wrapText="1"/>
    </xf>
    <xf numFmtId="4" fontId="8" fillId="2" borderId="11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 applyProtection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0" fontId="6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165" fontId="6" fillId="2" borderId="12" xfId="0" applyNumberFormat="1" applyFont="1" applyFill="1" applyBorder="1" applyAlignment="1">
      <alignment horizontal="center"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165" fontId="12" fillId="0" borderId="12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5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165" fontId="12" fillId="0" borderId="12" xfId="0" applyNumberFormat="1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7" fillId="0" borderId="1" xfId="5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4" fontId="0" fillId="0" borderId="0" xfId="0" applyNumberFormat="1"/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4" fontId="0" fillId="0" borderId="0" xfId="0" applyNumberFormat="1" applyFill="1"/>
    <xf numFmtId="0" fontId="6" fillId="0" borderId="1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165" fontId="12" fillId="4" borderId="1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/>
    </xf>
    <xf numFmtId="165" fontId="13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4" fontId="8" fillId="2" borderId="12" xfId="0" applyNumberFormat="1" applyFont="1" applyFill="1" applyBorder="1" applyAlignment="1" applyProtection="1">
      <alignment horizontal="center" vertical="center" wrapText="1"/>
    </xf>
    <xf numFmtId="165" fontId="13" fillId="0" borderId="12" xfId="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9" fillId="4" borderId="15" xfId="0" applyFont="1" applyFill="1" applyBorder="1" applyAlignment="1" applyProtection="1">
      <alignment horizontal="center" vertical="center" wrapText="1"/>
    </xf>
    <xf numFmtId="0" fontId="9" fillId="4" borderId="16" xfId="0" applyFont="1" applyFill="1" applyBorder="1" applyAlignment="1" applyProtection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9">
    <cellStyle name="Гиперссылка 2" xfId="2" xr:uid="{00000000-0005-0000-0000-000000000000}"/>
    <cellStyle name="Обычный" xfId="0" builtinId="0"/>
    <cellStyle name="Обычный 2" xfId="1" xr:uid="{00000000-0005-0000-0000-000002000000}"/>
    <cellStyle name="Обычный 3" xfId="6" xr:uid="{00000000-0005-0000-0000-000003000000}"/>
    <cellStyle name="Обычный 4" xfId="5" xr:uid="{00000000-0005-0000-0000-000004000000}"/>
    <cellStyle name="Обычный 5" xfId="7" xr:uid="{00000000-0005-0000-0000-000005000000}"/>
    <cellStyle name="Стиль 1" xfId="3" xr:uid="{00000000-0005-0000-0000-000006000000}"/>
    <cellStyle name="Стиль 1 2" xfId="4" xr:uid="{00000000-0005-0000-0000-000007000000}"/>
    <cellStyle name="Финансовый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53"/>
  <sheetViews>
    <sheetView tabSelected="1" view="pageBreakPreview" zoomScaleNormal="70" zoomScaleSheetLayoutView="100" workbookViewId="0">
      <selection activeCell="A4" sqref="A4:T4"/>
    </sheetView>
  </sheetViews>
  <sheetFormatPr defaultRowHeight="15.6" x14ac:dyDescent="0.3"/>
  <cols>
    <col min="1" max="1" width="4.59765625" style="82" customWidth="1"/>
    <col min="2" max="2" width="35.59765625" style="79" customWidth="1"/>
    <col min="3" max="3" width="22.09765625" style="82" hidden="1" customWidth="1"/>
    <col min="4" max="4" width="22.09765625" style="82" customWidth="1"/>
    <col min="5" max="5" width="56.59765625" style="82" hidden="1" customWidth="1"/>
    <col min="6" max="6" width="46.09765625" style="82" hidden="1" customWidth="1"/>
    <col min="7" max="7" width="11.69921875" style="82" hidden="1" customWidth="1"/>
    <col min="8" max="8" width="13.5" style="82" customWidth="1"/>
    <col min="9" max="9" width="16.5" style="82" customWidth="1"/>
    <col min="10" max="10" width="11.69921875" style="82" hidden="1" customWidth="1"/>
    <col min="11" max="11" width="13.09765625" style="82" customWidth="1"/>
    <col min="12" max="12" width="1" style="82" hidden="1" customWidth="1"/>
    <col min="13" max="13" width="11.59765625" style="82" customWidth="1"/>
    <col min="14" max="14" width="12.59765625" style="82" hidden="1" customWidth="1"/>
    <col min="15" max="15" width="13.19921875" style="82" customWidth="1"/>
    <col min="16" max="16" width="11.59765625" style="82" hidden="1" customWidth="1"/>
    <col min="17" max="17" width="11.09765625" style="82" customWidth="1"/>
    <col min="18" max="18" width="24.09765625" style="82" hidden="1" customWidth="1"/>
    <col min="19" max="19" width="12.3984375" style="82" hidden="1" customWidth="1"/>
    <col min="20" max="20" width="12.59765625" style="82" customWidth="1"/>
    <col min="21" max="21" width="8.69921875" hidden="1" customWidth="1"/>
    <col min="22" max="22" width="10.8984375" hidden="1" customWidth="1"/>
  </cols>
  <sheetData>
    <row r="1" spans="1:22" x14ac:dyDescent="0.3">
      <c r="N1" s="112" t="s">
        <v>329</v>
      </c>
      <c r="O1" s="113"/>
      <c r="P1" s="113"/>
      <c r="Q1" s="113"/>
      <c r="R1" s="113"/>
      <c r="S1" s="113"/>
      <c r="T1" s="113"/>
    </row>
    <row r="2" spans="1:22" ht="18" customHeight="1" x14ac:dyDescent="0.3">
      <c r="A2" s="1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113"/>
      <c r="O2" s="113"/>
      <c r="P2" s="113"/>
      <c r="Q2" s="113"/>
      <c r="R2" s="113"/>
      <c r="S2" s="113"/>
      <c r="T2" s="113"/>
    </row>
    <row r="3" spans="1:22" ht="46.5" customHeight="1" x14ac:dyDescent="0.3">
      <c r="A3" s="1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113"/>
      <c r="O3" s="113"/>
      <c r="P3" s="113"/>
      <c r="Q3" s="113"/>
      <c r="R3" s="113"/>
      <c r="S3" s="113"/>
      <c r="T3" s="113"/>
    </row>
    <row r="4" spans="1:22" ht="44.25" customHeight="1" x14ac:dyDescent="0.3">
      <c r="A4" s="118" t="s">
        <v>324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</row>
    <row r="5" spans="1:22" x14ac:dyDescent="0.3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S5" s="2"/>
      <c r="T5" s="2" t="s">
        <v>257</v>
      </c>
    </row>
    <row r="6" spans="1:22" ht="15.75" customHeight="1" x14ac:dyDescent="0.3">
      <c r="A6" s="105" t="s">
        <v>3</v>
      </c>
      <c r="B6" s="105" t="s">
        <v>0</v>
      </c>
      <c r="C6" s="105" t="s">
        <v>1</v>
      </c>
      <c r="D6" s="105" t="s">
        <v>76</v>
      </c>
      <c r="E6" s="105" t="s">
        <v>79</v>
      </c>
      <c r="F6" s="105" t="s">
        <v>2</v>
      </c>
      <c r="G6" s="53" t="s">
        <v>248</v>
      </c>
      <c r="H6" s="115" t="s">
        <v>256</v>
      </c>
      <c r="I6" s="117" t="s">
        <v>250</v>
      </c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2"/>
    </row>
    <row r="7" spans="1:22" ht="26.25" customHeight="1" x14ac:dyDescent="0.3">
      <c r="A7" s="106"/>
      <c r="B7" s="106"/>
      <c r="C7" s="106"/>
      <c r="D7" s="106"/>
      <c r="E7" s="106"/>
      <c r="F7" s="106"/>
      <c r="G7" s="53" t="s">
        <v>247</v>
      </c>
      <c r="H7" s="116"/>
      <c r="I7" s="54" t="s">
        <v>249</v>
      </c>
      <c r="J7" s="114" t="s">
        <v>251</v>
      </c>
      <c r="K7" s="114"/>
      <c r="L7" s="114" t="s">
        <v>252</v>
      </c>
      <c r="M7" s="114"/>
      <c r="N7" s="114" t="s">
        <v>253</v>
      </c>
      <c r="O7" s="114"/>
      <c r="P7" s="114" t="s">
        <v>254</v>
      </c>
      <c r="Q7" s="114"/>
      <c r="R7" s="114"/>
      <c r="S7" s="114" t="s">
        <v>255</v>
      </c>
      <c r="T7" s="114"/>
    </row>
    <row r="8" spans="1:22" ht="15.6" hidden="1" customHeight="1" x14ac:dyDescent="0.3">
      <c r="A8" s="107"/>
      <c r="B8" s="107"/>
      <c r="C8" s="107"/>
      <c r="D8" s="107"/>
      <c r="E8" s="107"/>
      <c r="F8" s="107"/>
      <c r="G8" s="80" t="s">
        <v>33</v>
      </c>
      <c r="H8" s="50"/>
      <c r="I8" s="80"/>
      <c r="J8" s="80"/>
      <c r="K8" s="80"/>
      <c r="L8" s="80"/>
      <c r="M8" s="80"/>
      <c r="N8" s="80"/>
      <c r="O8" s="80"/>
      <c r="P8" s="80"/>
      <c r="Q8" s="80"/>
      <c r="R8" s="114"/>
      <c r="S8" s="80"/>
      <c r="T8" s="80"/>
    </row>
    <row r="9" spans="1:22" s="49" customFormat="1" ht="17.25" hidden="1" customHeight="1" x14ac:dyDescent="0.3">
      <c r="A9" s="45">
        <v>1</v>
      </c>
      <c r="B9" s="46">
        <v>2</v>
      </c>
      <c r="C9" s="46">
        <v>3</v>
      </c>
      <c r="D9" s="47">
        <v>3</v>
      </c>
      <c r="E9" s="45">
        <v>4</v>
      </c>
      <c r="F9" s="48">
        <v>5</v>
      </c>
      <c r="G9" s="47"/>
      <c r="H9" s="51">
        <v>4</v>
      </c>
      <c r="I9" s="46">
        <v>5</v>
      </c>
      <c r="J9" s="48">
        <v>7</v>
      </c>
      <c r="K9" s="46">
        <v>6</v>
      </c>
      <c r="L9" s="46">
        <v>9</v>
      </c>
      <c r="M9" s="46">
        <v>7</v>
      </c>
      <c r="N9" s="46">
        <v>11</v>
      </c>
      <c r="O9" s="46">
        <v>8</v>
      </c>
      <c r="P9" s="46">
        <v>13</v>
      </c>
      <c r="Q9" s="46">
        <v>9</v>
      </c>
      <c r="R9" s="45">
        <v>15</v>
      </c>
      <c r="S9" s="46">
        <v>16</v>
      </c>
      <c r="T9" s="46">
        <v>10</v>
      </c>
    </row>
    <row r="10" spans="1:22" s="49" customFormat="1" ht="17.25" customHeight="1" x14ac:dyDescent="0.3">
      <c r="A10" s="99" t="s">
        <v>258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2"/>
    </row>
    <row r="11" spans="1:22" ht="19.2" customHeight="1" x14ac:dyDescent="0.3">
      <c r="A11" s="66">
        <v>1</v>
      </c>
      <c r="B11" s="63" t="s">
        <v>177</v>
      </c>
      <c r="C11" s="5" t="s">
        <v>117</v>
      </c>
      <c r="D11" s="67" t="s">
        <v>4</v>
      </c>
      <c r="E11" s="3" t="s">
        <v>153</v>
      </c>
      <c r="F11" s="4" t="s">
        <v>58</v>
      </c>
      <c r="G11" s="9"/>
      <c r="H11" s="94">
        <f>I11+K11+M11+O11+Q11+T11</f>
        <v>89551.771870000011</v>
      </c>
      <c r="I11" s="9"/>
      <c r="J11" s="13"/>
      <c r="K11" s="6"/>
      <c r="L11" s="6">
        <v>60900.187149999998</v>
      </c>
      <c r="M11" s="6">
        <v>60595.685210000003</v>
      </c>
      <c r="N11" s="6">
        <v>14015</v>
      </c>
      <c r="O11" s="6">
        <v>12581.98666</v>
      </c>
      <c r="P11" s="6">
        <v>16374.1</v>
      </c>
      <c r="Q11" s="6">
        <v>16374.1</v>
      </c>
      <c r="R11" s="6"/>
      <c r="S11" s="17"/>
      <c r="T11" s="17"/>
      <c r="U11" s="61">
        <v>1</v>
      </c>
      <c r="V11" s="61">
        <f>K11+M11+O11+Q11+T11</f>
        <v>89551.771870000011</v>
      </c>
    </row>
    <row r="12" spans="1:22" ht="19.2" customHeight="1" x14ac:dyDescent="0.3">
      <c r="A12" s="67">
        <v>2</v>
      </c>
      <c r="B12" s="63" t="s">
        <v>109</v>
      </c>
      <c r="C12" s="18" t="s">
        <v>25</v>
      </c>
      <c r="D12" s="66" t="s">
        <v>4</v>
      </c>
      <c r="E12" s="3" t="s">
        <v>108</v>
      </c>
      <c r="F12" s="9" t="s">
        <v>74</v>
      </c>
      <c r="G12" s="8">
        <v>122717.7</v>
      </c>
      <c r="H12" s="94">
        <f t="shared" ref="H12:H73" si="0">I12+K12+M12+O12+Q12+T12</f>
        <v>116824.30899999999</v>
      </c>
      <c r="I12" s="8">
        <v>116824.30899999999</v>
      </c>
      <c r="J12" s="14"/>
      <c r="K12" s="28"/>
      <c r="L12" s="28"/>
      <c r="M12" s="28"/>
      <c r="N12" s="28"/>
      <c r="O12" s="28"/>
      <c r="P12" s="28"/>
      <c r="Q12" s="28"/>
      <c r="R12" s="28"/>
      <c r="S12" s="17"/>
      <c r="T12" s="17"/>
      <c r="U12" s="61"/>
    </row>
    <row r="13" spans="1:22" ht="23.4" customHeight="1" x14ac:dyDescent="0.3">
      <c r="A13" s="67">
        <v>3</v>
      </c>
      <c r="B13" s="63" t="s">
        <v>173</v>
      </c>
      <c r="C13" s="18" t="s">
        <v>24</v>
      </c>
      <c r="D13" s="66" t="s">
        <v>4</v>
      </c>
      <c r="E13" s="3" t="s">
        <v>174</v>
      </c>
      <c r="F13" s="9" t="s">
        <v>175</v>
      </c>
      <c r="G13" s="8">
        <v>276787.598</v>
      </c>
      <c r="H13" s="94">
        <f t="shared" si="0"/>
        <v>276786.09999999998</v>
      </c>
      <c r="I13" s="8">
        <v>276786.09999999998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61"/>
    </row>
    <row r="14" spans="1:22" ht="33" customHeight="1" x14ac:dyDescent="0.3">
      <c r="A14" s="67">
        <v>4</v>
      </c>
      <c r="B14" s="63" t="s">
        <v>179</v>
      </c>
      <c r="C14" s="18" t="s">
        <v>24</v>
      </c>
      <c r="D14" s="66" t="s">
        <v>18</v>
      </c>
      <c r="E14" s="3" t="s">
        <v>135</v>
      </c>
      <c r="F14" s="9" t="s">
        <v>115</v>
      </c>
      <c r="G14" s="8">
        <v>184530.91</v>
      </c>
      <c r="H14" s="94">
        <f t="shared" si="0"/>
        <v>587491.65292999998</v>
      </c>
      <c r="I14" s="8">
        <v>184530.91</v>
      </c>
      <c r="J14" s="8">
        <v>71312.953999999998</v>
      </c>
      <c r="K14" s="8">
        <v>71312.953999999998</v>
      </c>
      <c r="L14" s="8">
        <v>70000</v>
      </c>
      <c r="M14" s="8">
        <v>70000</v>
      </c>
      <c r="N14" s="8">
        <v>266081.33</v>
      </c>
      <c r="O14" s="8">
        <v>261647.78893000001</v>
      </c>
      <c r="P14" s="8"/>
      <c r="Q14" s="8"/>
      <c r="R14" s="8"/>
      <c r="S14" s="8"/>
      <c r="T14" s="8"/>
      <c r="U14" s="74">
        <v>1</v>
      </c>
      <c r="V14" s="61">
        <f>K14+M14+O14+Q14+T14</f>
        <v>402960.74293000001</v>
      </c>
    </row>
    <row r="15" spans="1:22" ht="22.95" customHeight="1" x14ac:dyDescent="0.3">
      <c r="A15" s="67">
        <v>5</v>
      </c>
      <c r="B15" s="63" t="s">
        <v>222</v>
      </c>
      <c r="C15" s="18" t="s">
        <v>26</v>
      </c>
      <c r="D15" s="66" t="s">
        <v>162</v>
      </c>
      <c r="E15" s="3" t="s">
        <v>164</v>
      </c>
      <c r="F15" s="10" t="s">
        <v>163</v>
      </c>
      <c r="G15" s="8">
        <v>65592.134000000005</v>
      </c>
      <c r="H15" s="94">
        <f t="shared" si="0"/>
        <v>65592.134000000005</v>
      </c>
      <c r="I15" s="8">
        <v>65592.134000000005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74"/>
    </row>
    <row r="16" spans="1:22" ht="33" customHeight="1" x14ac:dyDescent="0.3">
      <c r="A16" s="67">
        <v>6</v>
      </c>
      <c r="B16" s="63" t="s">
        <v>181</v>
      </c>
      <c r="C16" s="18" t="s">
        <v>24</v>
      </c>
      <c r="D16" s="66" t="s">
        <v>5</v>
      </c>
      <c r="E16" s="3" t="s">
        <v>111</v>
      </c>
      <c r="F16" s="10" t="s">
        <v>31</v>
      </c>
      <c r="G16" s="8">
        <v>472693.52</v>
      </c>
      <c r="H16" s="94">
        <f t="shared" si="0"/>
        <v>493684.34499000001</v>
      </c>
      <c r="I16" s="8">
        <v>472693.52</v>
      </c>
      <c r="J16" s="8"/>
      <c r="K16" s="8"/>
      <c r="L16" s="8">
        <v>21647.735499999999</v>
      </c>
      <c r="M16" s="8">
        <v>20990.824990000001</v>
      </c>
      <c r="N16" s="8"/>
      <c r="O16" s="8"/>
      <c r="P16" s="8"/>
      <c r="Q16" s="8"/>
      <c r="R16" s="8"/>
      <c r="S16" s="8"/>
      <c r="T16" s="8"/>
      <c r="U16" s="74">
        <v>1</v>
      </c>
      <c r="V16" s="61">
        <f t="shared" ref="V16:V18" si="1">K16+M16+O16+Q16+T16</f>
        <v>20990.824990000001</v>
      </c>
    </row>
    <row r="17" spans="1:22" ht="21.6" customHeight="1" x14ac:dyDescent="0.3">
      <c r="A17" s="67">
        <v>7</v>
      </c>
      <c r="B17" s="63" t="s">
        <v>184</v>
      </c>
      <c r="C17" s="18" t="s">
        <v>24</v>
      </c>
      <c r="D17" s="66" t="s">
        <v>19</v>
      </c>
      <c r="E17" s="3" t="s">
        <v>116</v>
      </c>
      <c r="F17" s="10" t="s">
        <v>126</v>
      </c>
      <c r="G17" s="8">
        <v>110378.4</v>
      </c>
      <c r="H17" s="94">
        <f t="shared" si="0"/>
        <v>244155.16305</v>
      </c>
      <c r="I17" s="8">
        <v>84131.06</v>
      </c>
      <c r="J17" s="8"/>
      <c r="K17" s="8"/>
      <c r="L17" s="8">
        <v>34130.014640000001</v>
      </c>
      <c r="M17" s="8">
        <v>32876</v>
      </c>
      <c r="N17" s="8">
        <v>127796.68399999999</v>
      </c>
      <c r="O17" s="8">
        <v>127148.10305000001</v>
      </c>
      <c r="P17" s="8"/>
      <c r="Q17" s="8"/>
      <c r="R17" s="8"/>
      <c r="S17" s="8"/>
      <c r="T17" s="8"/>
      <c r="U17" s="74">
        <v>1</v>
      </c>
      <c r="V17" s="61">
        <f t="shared" si="1"/>
        <v>160024.10305000001</v>
      </c>
    </row>
    <row r="18" spans="1:22" ht="33" customHeight="1" x14ac:dyDescent="0.3">
      <c r="A18" s="67">
        <v>8</v>
      </c>
      <c r="B18" s="63" t="s">
        <v>185</v>
      </c>
      <c r="C18" s="18" t="s">
        <v>24</v>
      </c>
      <c r="D18" s="66" t="s">
        <v>17</v>
      </c>
      <c r="E18" s="3" t="s">
        <v>84</v>
      </c>
      <c r="F18" s="10" t="s">
        <v>58</v>
      </c>
      <c r="G18" s="8">
        <v>424303</v>
      </c>
      <c r="H18" s="94">
        <f t="shared" si="0"/>
        <v>512851.61166299996</v>
      </c>
      <c r="I18" s="8">
        <v>422713.48430299998</v>
      </c>
      <c r="J18" s="8">
        <v>94724.65</v>
      </c>
      <c r="K18" s="8">
        <v>90138.127359999999</v>
      </c>
      <c r="L18" s="8"/>
      <c r="M18" s="8"/>
      <c r="N18" s="8"/>
      <c r="O18" s="8"/>
      <c r="P18" s="8"/>
      <c r="Q18" s="8"/>
      <c r="R18" s="8" t="s">
        <v>72</v>
      </c>
      <c r="S18" s="8"/>
      <c r="T18" s="8"/>
      <c r="U18" s="74">
        <v>1</v>
      </c>
      <c r="V18" s="61">
        <f t="shared" si="1"/>
        <v>90138.127359999999</v>
      </c>
    </row>
    <row r="19" spans="1:22" ht="33" customHeight="1" x14ac:dyDescent="0.3">
      <c r="A19" s="67">
        <v>9</v>
      </c>
      <c r="B19" s="63" t="s">
        <v>194</v>
      </c>
      <c r="C19" s="18" t="s">
        <v>25</v>
      </c>
      <c r="D19" s="66" t="s">
        <v>28</v>
      </c>
      <c r="E19" s="3" t="s">
        <v>105</v>
      </c>
      <c r="F19" s="7" t="s">
        <v>58</v>
      </c>
      <c r="G19" s="8"/>
      <c r="H19" s="94">
        <f t="shared" si="0"/>
        <v>98676.283859999996</v>
      </c>
      <c r="I19" s="8"/>
      <c r="J19" s="8"/>
      <c r="K19" s="8"/>
      <c r="L19" s="8">
        <v>100324.8</v>
      </c>
      <c r="M19" s="8">
        <v>98676.283859999996</v>
      </c>
      <c r="N19" s="8"/>
      <c r="O19" s="8"/>
      <c r="P19" s="8"/>
      <c r="Q19" s="8"/>
      <c r="R19" s="8"/>
      <c r="S19" s="8"/>
      <c r="T19" s="8"/>
      <c r="U19" s="74"/>
    </row>
    <row r="20" spans="1:22" ht="18.600000000000001" customHeight="1" x14ac:dyDescent="0.3">
      <c r="A20" s="67">
        <v>10</v>
      </c>
      <c r="B20" s="63" t="s">
        <v>103</v>
      </c>
      <c r="C20" s="18" t="s">
        <v>25</v>
      </c>
      <c r="D20" s="66" t="s">
        <v>102</v>
      </c>
      <c r="E20" s="3" t="s">
        <v>104</v>
      </c>
      <c r="F20" s="7" t="s">
        <v>74</v>
      </c>
      <c r="G20" s="8">
        <v>130017.3</v>
      </c>
      <c r="H20" s="94">
        <f t="shared" si="0"/>
        <v>97000</v>
      </c>
      <c r="I20" s="8">
        <v>97000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74"/>
    </row>
    <row r="21" spans="1:22" ht="33" customHeight="1" x14ac:dyDescent="0.3">
      <c r="A21" s="67">
        <v>11</v>
      </c>
      <c r="B21" s="63" t="s">
        <v>192</v>
      </c>
      <c r="C21" s="18" t="s">
        <v>24</v>
      </c>
      <c r="D21" s="66" t="s">
        <v>21</v>
      </c>
      <c r="E21" s="3" t="s">
        <v>123</v>
      </c>
      <c r="F21" s="10" t="s">
        <v>58</v>
      </c>
      <c r="G21" s="8">
        <v>187083.97</v>
      </c>
      <c r="H21" s="94">
        <f t="shared" si="0"/>
        <v>772022.02826000005</v>
      </c>
      <c r="I21" s="8">
        <v>187083.97</v>
      </c>
      <c r="J21" s="8">
        <v>145</v>
      </c>
      <c r="K21" s="8">
        <v>145</v>
      </c>
      <c r="L21" s="8">
        <v>70000</v>
      </c>
      <c r="M21" s="8">
        <v>70000</v>
      </c>
      <c r="N21" s="8">
        <v>209750.05825999999</v>
      </c>
      <c r="O21" s="8">
        <v>209750.05825999999</v>
      </c>
      <c r="P21" s="8">
        <v>305043</v>
      </c>
      <c r="Q21" s="8">
        <v>305043</v>
      </c>
      <c r="R21" s="8"/>
      <c r="S21" s="8"/>
      <c r="T21" s="8"/>
      <c r="U21" s="74">
        <v>1</v>
      </c>
      <c r="V21" s="61">
        <f>K21+M21+O21+Q21+T21</f>
        <v>584938.05825999996</v>
      </c>
    </row>
    <row r="22" spans="1:22" ht="16.95" customHeight="1" x14ac:dyDescent="0.3">
      <c r="A22" s="67">
        <v>12</v>
      </c>
      <c r="B22" s="63" t="s">
        <v>99</v>
      </c>
      <c r="C22" s="18" t="s">
        <v>25</v>
      </c>
      <c r="D22" s="66" t="s">
        <v>21</v>
      </c>
      <c r="E22" s="3" t="s">
        <v>100</v>
      </c>
      <c r="F22" s="10" t="s">
        <v>101</v>
      </c>
      <c r="G22" s="8">
        <v>278098.28000000003</v>
      </c>
      <c r="H22" s="94">
        <f t="shared" si="0"/>
        <v>278098.28000000003</v>
      </c>
      <c r="I22" s="8">
        <v>278098.28000000003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61"/>
    </row>
    <row r="23" spans="1:22" ht="24.6" customHeight="1" x14ac:dyDescent="0.3">
      <c r="A23" s="67">
        <v>13</v>
      </c>
      <c r="B23" s="63" t="s">
        <v>83</v>
      </c>
      <c r="C23" s="18" t="s">
        <v>24</v>
      </c>
      <c r="D23" s="66" t="s">
        <v>81</v>
      </c>
      <c r="E23" s="3" t="s">
        <v>149</v>
      </c>
      <c r="F23" s="10" t="s">
        <v>82</v>
      </c>
      <c r="G23" s="8">
        <v>526355.11</v>
      </c>
      <c r="H23" s="94">
        <f t="shared" si="0"/>
        <v>526355.11</v>
      </c>
      <c r="I23" s="8">
        <v>526355.11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61"/>
    </row>
    <row r="24" spans="1:22" ht="47.25" customHeight="1" x14ac:dyDescent="0.3">
      <c r="A24" s="67">
        <v>14</v>
      </c>
      <c r="B24" s="63" t="s">
        <v>198</v>
      </c>
      <c r="C24" s="18" t="s">
        <v>24</v>
      </c>
      <c r="D24" s="66" t="s">
        <v>8</v>
      </c>
      <c r="E24" s="3" t="s">
        <v>90</v>
      </c>
      <c r="F24" s="10" t="s">
        <v>58</v>
      </c>
      <c r="G24" s="8"/>
      <c r="H24" s="94">
        <f t="shared" si="0"/>
        <v>32869.71</v>
      </c>
      <c r="I24" s="8"/>
      <c r="J24" s="8">
        <v>32869.71</v>
      </c>
      <c r="K24" s="8">
        <v>32869.71</v>
      </c>
      <c r="L24" s="8"/>
      <c r="M24" s="8"/>
      <c r="N24" s="8"/>
      <c r="O24" s="8"/>
      <c r="P24" s="8"/>
      <c r="Q24" s="8"/>
      <c r="R24" s="8"/>
      <c r="S24" s="8"/>
      <c r="T24" s="8"/>
      <c r="U24" s="74">
        <v>1</v>
      </c>
      <c r="V24" s="61">
        <f>K24+M24+O24+Q24+T24</f>
        <v>32869.71</v>
      </c>
    </row>
    <row r="25" spans="1:22" ht="55.2" x14ac:dyDescent="0.3">
      <c r="A25" s="3">
        <v>15</v>
      </c>
      <c r="B25" s="63" t="s">
        <v>9</v>
      </c>
      <c r="C25" s="18" t="s">
        <v>24</v>
      </c>
      <c r="D25" s="66" t="s">
        <v>8</v>
      </c>
      <c r="E25" s="3" t="s">
        <v>89</v>
      </c>
      <c r="F25" s="10" t="s">
        <v>58</v>
      </c>
      <c r="G25" s="8"/>
      <c r="H25" s="94">
        <f t="shared" si="0"/>
        <v>90000</v>
      </c>
      <c r="I25" s="8"/>
      <c r="J25" s="8">
        <v>90000</v>
      </c>
      <c r="K25" s="8">
        <v>90000</v>
      </c>
      <c r="L25" s="8"/>
      <c r="M25" s="8"/>
      <c r="N25" s="8"/>
      <c r="O25" s="8"/>
      <c r="P25" s="8"/>
      <c r="Q25" s="8"/>
      <c r="R25" s="8"/>
      <c r="S25" s="8"/>
      <c r="T25" s="8"/>
      <c r="U25" s="74"/>
    </row>
    <row r="26" spans="1:22" x14ac:dyDescent="0.3">
      <c r="A26" s="67">
        <v>16</v>
      </c>
      <c r="B26" s="63" t="s">
        <v>199</v>
      </c>
      <c r="C26" s="18" t="s">
        <v>24</v>
      </c>
      <c r="D26" s="66" t="s">
        <v>8</v>
      </c>
      <c r="E26" s="3" t="s">
        <v>88</v>
      </c>
      <c r="F26" s="10" t="s">
        <v>58</v>
      </c>
      <c r="G26" s="8"/>
      <c r="H26" s="94">
        <f t="shared" si="0"/>
        <v>259907</v>
      </c>
      <c r="I26" s="8"/>
      <c r="J26" s="8">
        <v>150000</v>
      </c>
      <c r="K26" s="8">
        <v>150000</v>
      </c>
      <c r="L26" s="8">
        <v>109907</v>
      </c>
      <c r="M26" s="8">
        <v>109907</v>
      </c>
      <c r="N26" s="8"/>
      <c r="O26" s="8"/>
      <c r="P26" s="8"/>
      <c r="Q26" s="8"/>
      <c r="R26" s="8"/>
      <c r="S26" s="8"/>
      <c r="T26" s="8"/>
      <c r="U26" s="74">
        <v>1</v>
      </c>
      <c r="V26" s="61">
        <f t="shared" ref="V26:V29" si="2">K26+M26+O26+Q26+T26</f>
        <v>259907</v>
      </c>
    </row>
    <row r="27" spans="1:22" x14ac:dyDescent="0.3">
      <c r="A27" s="75">
        <v>17</v>
      </c>
      <c r="B27" s="63" t="s">
        <v>200</v>
      </c>
      <c r="C27" s="35" t="s">
        <v>24</v>
      </c>
      <c r="D27" s="68" t="s">
        <v>8</v>
      </c>
      <c r="E27" s="34" t="s">
        <v>87</v>
      </c>
      <c r="F27" s="36" t="s">
        <v>58</v>
      </c>
      <c r="G27" s="30">
        <v>106765.38499999999</v>
      </c>
      <c r="H27" s="94">
        <f t="shared" si="0"/>
        <v>122304.43299999999</v>
      </c>
      <c r="I27" s="8">
        <v>106765.38499999999</v>
      </c>
      <c r="J27" s="8"/>
      <c r="K27" s="8"/>
      <c r="L27" s="8">
        <v>15539.048000000001</v>
      </c>
      <c r="M27" s="8">
        <v>15539.048000000001</v>
      </c>
      <c r="N27" s="8"/>
      <c r="O27" s="8"/>
      <c r="P27" s="8"/>
      <c r="Q27" s="8"/>
      <c r="R27" s="8"/>
      <c r="S27" s="8"/>
      <c r="T27" s="8"/>
      <c r="U27" s="74">
        <v>1</v>
      </c>
      <c r="V27" s="61">
        <f t="shared" si="2"/>
        <v>15539.048000000001</v>
      </c>
    </row>
    <row r="28" spans="1:22" ht="27.6" x14ac:dyDescent="0.3">
      <c r="A28" s="77">
        <v>18</v>
      </c>
      <c r="B28" s="63" t="s">
        <v>201</v>
      </c>
      <c r="C28" s="38" t="s">
        <v>24</v>
      </c>
      <c r="D28" s="78" t="s">
        <v>8</v>
      </c>
      <c r="E28" s="37" t="s">
        <v>92</v>
      </c>
      <c r="F28" s="39" t="s">
        <v>58</v>
      </c>
      <c r="G28" s="40"/>
      <c r="H28" s="94">
        <f t="shared" si="0"/>
        <v>96992.14</v>
      </c>
      <c r="I28" s="8"/>
      <c r="J28" s="8"/>
      <c r="K28" s="8"/>
      <c r="L28" s="8">
        <v>77300</v>
      </c>
      <c r="M28" s="8">
        <v>77300</v>
      </c>
      <c r="N28" s="8">
        <v>19692.14</v>
      </c>
      <c r="O28" s="8">
        <v>19692.14</v>
      </c>
      <c r="P28" s="8"/>
      <c r="Q28" s="8"/>
      <c r="R28" s="8"/>
      <c r="S28" s="8"/>
      <c r="T28" s="8"/>
      <c r="U28" s="74">
        <v>1</v>
      </c>
      <c r="V28" s="61">
        <f t="shared" si="2"/>
        <v>96992.14</v>
      </c>
    </row>
    <row r="29" spans="1:22" x14ac:dyDescent="0.3">
      <c r="A29" s="77">
        <v>19</v>
      </c>
      <c r="B29" s="63" t="s">
        <v>202</v>
      </c>
      <c r="C29" s="38" t="s">
        <v>24</v>
      </c>
      <c r="D29" s="42" t="s">
        <v>8</v>
      </c>
      <c r="E29" s="37" t="s">
        <v>91</v>
      </c>
      <c r="F29" s="39" t="s">
        <v>58</v>
      </c>
      <c r="G29" s="40"/>
      <c r="H29" s="94">
        <f t="shared" si="0"/>
        <v>145201.05862</v>
      </c>
      <c r="I29" s="8"/>
      <c r="J29" s="8"/>
      <c r="K29" s="8"/>
      <c r="L29" s="8">
        <v>80500</v>
      </c>
      <c r="M29" s="8">
        <v>80500</v>
      </c>
      <c r="N29" s="8">
        <v>64843.24</v>
      </c>
      <c r="O29" s="8">
        <v>64701.058620000003</v>
      </c>
      <c r="P29" s="8"/>
      <c r="Q29" s="8"/>
      <c r="R29" s="8"/>
      <c r="S29" s="8"/>
      <c r="T29" s="8"/>
      <c r="U29" s="74">
        <v>1</v>
      </c>
      <c r="V29" s="61">
        <f t="shared" si="2"/>
        <v>145201.05862</v>
      </c>
    </row>
    <row r="30" spans="1:22" s="33" customFormat="1" ht="33.75" customHeight="1" x14ac:dyDescent="0.3">
      <c r="A30" s="77">
        <v>20</v>
      </c>
      <c r="B30" s="63" t="s">
        <v>53</v>
      </c>
      <c r="C30" s="78" t="s">
        <v>26</v>
      </c>
      <c r="D30" s="78" t="s">
        <v>8</v>
      </c>
      <c r="E30" s="77" t="s">
        <v>165</v>
      </c>
      <c r="F30" s="76" t="s">
        <v>129</v>
      </c>
      <c r="G30" s="41">
        <v>120000</v>
      </c>
      <c r="H30" s="94">
        <f t="shared" si="0"/>
        <v>650000</v>
      </c>
      <c r="I30" s="8">
        <v>120000</v>
      </c>
      <c r="J30" s="8">
        <v>30000</v>
      </c>
      <c r="K30" s="8">
        <v>30000</v>
      </c>
      <c r="L30" s="8"/>
      <c r="M30" s="8"/>
      <c r="N30" s="8"/>
      <c r="O30" s="8"/>
      <c r="P30" s="8"/>
      <c r="Q30" s="8"/>
      <c r="R30" s="8"/>
      <c r="S30" s="8">
        <v>500000</v>
      </c>
      <c r="T30" s="8">
        <v>500000</v>
      </c>
      <c r="U30" s="74"/>
    </row>
    <row r="31" spans="1:22" s="33" customFormat="1" ht="21" customHeight="1" x14ac:dyDescent="0.3">
      <c r="A31" s="77">
        <v>21</v>
      </c>
      <c r="B31" s="63" t="s">
        <v>203</v>
      </c>
      <c r="C31" s="78" t="s">
        <v>26</v>
      </c>
      <c r="D31" s="42" t="s">
        <v>8</v>
      </c>
      <c r="E31" s="77" t="s">
        <v>142</v>
      </c>
      <c r="F31" s="76" t="s">
        <v>58</v>
      </c>
      <c r="G31" s="41"/>
      <c r="H31" s="94">
        <f t="shared" si="0"/>
        <v>20000</v>
      </c>
      <c r="I31" s="8"/>
      <c r="J31" s="8">
        <v>20000</v>
      </c>
      <c r="K31" s="8">
        <v>20000</v>
      </c>
      <c r="L31" s="8"/>
      <c r="M31" s="8"/>
      <c r="N31" s="8"/>
      <c r="O31" s="8"/>
      <c r="P31" s="8"/>
      <c r="Q31" s="8"/>
      <c r="R31" s="8"/>
      <c r="S31" s="8"/>
      <c r="T31" s="8"/>
      <c r="U31" s="74">
        <v>1</v>
      </c>
      <c r="V31" s="61">
        <f t="shared" ref="V31:V32" si="3">K31+M31+O31+Q31+T31</f>
        <v>20000</v>
      </c>
    </row>
    <row r="32" spans="1:22" s="33" customFormat="1" x14ac:dyDescent="0.3">
      <c r="A32" s="77">
        <v>22</v>
      </c>
      <c r="B32" s="63" t="s">
        <v>204</v>
      </c>
      <c r="C32" s="78" t="s">
        <v>24</v>
      </c>
      <c r="D32" s="42" t="s">
        <v>8</v>
      </c>
      <c r="E32" s="77" t="s">
        <v>94</v>
      </c>
      <c r="F32" s="76" t="s">
        <v>58</v>
      </c>
      <c r="G32" s="41"/>
      <c r="H32" s="94">
        <f t="shared" si="0"/>
        <v>59324.569190000002</v>
      </c>
      <c r="I32" s="8"/>
      <c r="J32" s="8"/>
      <c r="K32" s="8"/>
      <c r="L32" s="8">
        <v>45137.613080000003</v>
      </c>
      <c r="M32" s="8">
        <v>45137.613080000003</v>
      </c>
      <c r="N32" s="8">
        <v>14258.24735</v>
      </c>
      <c r="O32" s="8">
        <v>14186.956109999999</v>
      </c>
      <c r="P32" s="8"/>
      <c r="Q32" s="8"/>
      <c r="R32" s="8"/>
      <c r="S32" s="8"/>
      <c r="T32" s="8"/>
      <c r="U32" s="74">
        <v>1</v>
      </c>
      <c r="V32" s="61">
        <f t="shared" si="3"/>
        <v>59324.569190000002</v>
      </c>
    </row>
    <row r="33" spans="1:22" s="31" customFormat="1" ht="18.600000000000001" customHeight="1" x14ac:dyDescent="0.3">
      <c r="A33" s="77">
        <v>23</v>
      </c>
      <c r="B33" s="63" t="s">
        <v>80</v>
      </c>
      <c r="C33" s="78" t="s">
        <v>26</v>
      </c>
      <c r="D33" s="78" t="s">
        <v>8</v>
      </c>
      <c r="E33" s="77" t="s">
        <v>156</v>
      </c>
      <c r="F33" s="77" t="s">
        <v>58</v>
      </c>
      <c r="G33" s="77">
        <v>610322</v>
      </c>
      <c r="H33" s="94">
        <f t="shared" si="0"/>
        <v>640322</v>
      </c>
      <c r="I33" s="8">
        <v>610322</v>
      </c>
      <c r="J33" s="8">
        <v>30000</v>
      </c>
      <c r="K33" s="8">
        <v>30000</v>
      </c>
      <c r="L33" s="8"/>
      <c r="M33" s="8"/>
      <c r="N33" s="8"/>
      <c r="O33" s="8"/>
      <c r="P33" s="8"/>
      <c r="Q33" s="8"/>
      <c r="R33" s="8" t="s">
        <v>71</v>
      </c>
      <c r="S33" s="8"/>
      <c r="T33" s="8"/>
      <c r="U33" s="74"/>
    </row>
    <row r="34" spans="1:22" s="33" customFormat="1" ht="27.6" x14ac:dyDescent="0.3">
      <c r="A34" s="77">
        <v>24</v>
      </c>
      <c r="B34" s="63" t="s">
        <v>205</v>
      </c>
      <c r="C34" s="78" t="s">
        <v>26</v>
      </c>
      <c r="D34" s="42" t="s">
        <v>8</v>
      </c>
      <c r="E34" s="77" t="s">
        <v>118</v>
      </c>
      <c r="F34" s="76" t="s">
        <v>58</v>
      </c>
      <c r="G34" s="41"/>
      <c r="H34" s="94">
        <f t="shared" si="0"/>
        <v>47020.04</v>
      </c>
      <c r="I34" s="8"/>
      <c r="J34" s="8">
        <v>47020.04</v>
      </c>
      <c r="K34" s="8">
        <v>47020.04</v>
      </c>
      <c r="L34" s="8"/>
      <c r="M34" s="8"/>
      <c r="N34" s="8"/>
      <c r="O34" s="8"/>
      <c r="P34" s="8"/>
      <c r="Q34" s="8"/>
      <c r="R34" s="8"/>
      <c r="S34" s="8"/>
      <c r="T34" s="8"/>
      <c r="U34" s="74">
        <v>1</v>
      </c>
      <c r="V34" s="61">
        <f>K34+M34+O34+Q34+T34</f>
        <v>47020.04</v>
      </c>
    </row>
    <row r="35" spans="1:22" s="31" customFormat="1" ht="27.6" x14ac:dyDescent="0.3">
      <c r="A35" s="77">
        <v>25</v>
      </c>
      <c r="B35" s="63" t="s">
        <v>34</v>
      </c>
      <c r="C35" s="78" t="s">
        <v>26</v>
      </c>
      <c r="D35" s="78" t="s">
        <v>8</v>
      </c>
      <c r="E35" s="77" t="s">
        <v>172</v>
      </c>
      <c r="F35" s="77" t="s">
        <v>56</v>
      </c>
      <c r="G35" s="77">
        <v>140000</v>
      </c>
      <c r="H35" s="94">
        <f t="shared" si="0"/>
        <v>183000</v>
      </c>
      <c r="I35" s="8">
        <v>140000</v>
      </c>
      <c r="J35" s="8"/>
      <c r="K35" s="8"/>
      <c r="L35" s="8"/>
      <c r="M35" s="8"/>
      <c r="N35" s="8"/>
      <c r="O35" s="8"/>
      <c r="P35" s="8"/>
      <c r="Q35" s="8"/>
      <c r="R35" s="8"/>
      <c r="S35" s="8">
        <v>43000</v>
      </c>
      <c r="T35" s="8">
        <v>43000</v>
      </c>
      <c r="U35" s="74"/>
    </row>
    <row r="36" spans="1:22" s="33" customFormat="1" ht="20.399999999999999" customHeight="1" x14ac:dyDescent="0.3">
      <c r="A36" s="77">
        <v>26</v>
      </c>
      <c r="B36" s="63" t="s">
        <v>86</v>
      </c>
      <c r="C36" s="78" t="s">
        <v>24</v>
      </c>
      <c r="D36" s="78" t="s">
        <v>85</v>
      </c>
      <c r="E36" s="77" t="s">
        <v>161</v>
      </c>
      <c r="F36" s="76" t="s">
        <v>133</v>
      </c>
      <c r="G36" s="41">
        <v>42977.36</v>
      </c>
      <c r="H36" s="94">
        <f t="shared" si="0"/>
        <v>40191.46</v>
      </c>
      <c r="I36" s="8">
        <v>40191.46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4"/>
      <c r="V36" s="61"/>
    </row>
    <row r="37" spans="1:22" s="33" customFormat="1" ht="18.600000000000001" customHeight="1" x14ac:dyDescent="0.3">
      <c r="A37" s="77">
        <v>27</v>
      </c>
      <c r="B37" s="63" t="s">
        <v>96</v>
      </c>
      <c r="C37" s="78" t="s">
        <v>25</v>
      </c>
      <c r="D37" s="78" t="s">
        <v>95</v>
      </c>
      <c r="E37" s="77" t="s">
        <v>171</v>
      </c>
      <c r="F37" s="76" t="s">
        <v>119</v>
      </c>
      <c r="G37" s="41">
        <v>155370.13</v>
      </c>
      <c r="H37" s="94">
        <f t="shared" si="0"/>
        <v>155370.13</v>
      </c>
      <c r="I37" s="8">
        <v>155370.13</v>
      </c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61"/>
    </row>
    <row r="38" spans="1:22" s="33" customFormat="1" ht="17.399999999999999" customHeight="1" x14ac:dyDescent="0.3">
      <c r="A38" s="77">
        <v>28</v>
      </c>
      <c r="B38" s="63" t="s">
        <v>209</v>
      </c>
      <c r="C38" s="78" t="s">
        <v>26</v>
      </c>
      <c r="D38" s="78" t="s">
        <v>29</v>
      </c>
      <c r="E38" s="77" t="s">
        <v>168</v>
      </c>
      <c r="F38" s="76" t="s">
        <v>58</v>
      </c>
      <c r="G38" s="41"/>
      <c r="H38" s="94">
        <f t="shared" si="0"/>
        <v>5084.3999999999996</v>
      </c>
      <c r="I38" s="8"/>
      <c r="J38" s="8"/>
      <c r="K38" s="8"/>
      <c r="L38" s="8"/>
      <c r="M38" s="8"/>
      <c r="N38" s="8"/>
      <c r="O38" s="8"/>
      <c r="P38" s="8">
        <v>5084.3999999999996</v>
      </c>
      <c r="Q38" s="8">
        <v>5084.3999999999996</v>
      </c>
      <c r="R38" s="8"/>
      <c r="S38" s="8">
        <v>0</v>
      </c>
      <c r="T38" s="8">
        <v>0</v>
      </c>
      <c r="U38" s="61">
        <v>1</v>
      </c>
      <c r="V38" s="61">
        <f t="shared" ref="V38:V39" si="4">K38+M38+O38+Q38+T38</f>
        <v>5084.3999999999996</v>
      </c>
    </row>
    <row r="39" spans="1:22" s="33" customFormat="1" ht="18.600000000000001" customHeight="1" x14ac:dyDescent="0.3">
      <c r="A39" s="77">
        <v>29</v>
      </c>
      <c r="B39" s="63" t="s">
        <v>210</v>
      </c>
      <c r="C39" s="78" t="s">
        <v>24</v>
      </c>
      <c r="D39" s="42" t="s">
        <v>11</v>
      </c>
      <c r="E39" s="77" t="s">
        <v>93</v>
      </c>
      <c r="F39" s="76" t="s">
        <v>58</v>
      </c>
      <c r="G39" s="41"/>
      <c r="H39" s="94">
        <f t="shared" si="0"/>
        <v>4530.0223999999998</v>
      </c>
      <c r="I39" s="8"/>
      <c r="J39" s="8"/>
      <c r="K39" s="8"/>
      <c r="L39" s="8">
        <v>4593.21</v>
      </c>
      <c r="M39" s="8">
        <v>4530.0223999999998</v>
      </c>
      <c r="N39" s="8">
        <v>8436.6496700000007</v>
      </c>
      <c r="O39" s="8">
        <v>0</v>
      </c>
      <c r="P39" s="8"/>
      <c r="Q39" s="8"/>
      <c r="R39" s="8"/>
      <c r="S39" s="8"/>
      <c r="T39" s="8"/>
      <c r="U39" s="61">
        <v>1</v>
      </c>
      <c r="V39" s="61">
        <f t="shared" si="4"/>
        <v>4530.0223999999998</v>
      </c>
    </row>
    <row r="40" spans="1:22" s="33" customFormat="1" ht="19.95" customHeight="1" x14ac:dyDescent="0.3">
      <c r="A40" s="77">
        <v>30</v>
      </c>
      <c r="B40" s="63" t="s">
        <v>12</v>
      </c>
      <c r="C40" s="78" t="s">
        <v>26</v>
      </c>
      <c r="D40" s="78" t="s">
        <v>15</v>
      </c>
      <c r="E40" s="77" t="s">
        <v>169</v>
      </c>
      <c r="F40" s="76" t="s">
        <v>130</v>
      </c>
      <c r="G40" s="76"/>
      <c r="H40" s="94">
        <f t="shared" si="0"/>
        <v>443999.99900000001</v>
      </c>
      <c r="I40" s="8"/>
      <c r="J40" s="8"/>
      <c r="K40" s="8"/>
      <c r="L40" s="8">
        <v>100000</v>
      </c>
      <c r="M40" s="8">
        <v>100000</v>
      </c>
      <c r="N40" s="8">
        <v>94000</v>
      </c>
      <c r="O40" s="8">
        <v>93999.998999999996</v>
      </c>
      <c r="P40" s="8"/>
      <c r="Q40" s="8"/>
      <c r="R40" s="8"/>
      <c r="S40" s="8">
        <v>250000</v>
      </c>
      <c r="T40" s="8">
        <v>250000</v>
      </c>
      <c r="U40" s="61"/>
    </row>
    <row r="41" spans="1:22" s="33" customFormat="1" ht="21" customHeight="1" x14ac:dyDescent="0.3">
      <c r="A41" s="77">
        <v>31</v>
      </c>
      <c r="B41" s="63" t="s">
        <v>214</v>
      </c>
      <c r="C41" s="78" t="s">
        <v>24</v>
      </c>
      <c r="D41" s="42" t="s">
        <v>6</v>
      </c>
      <c r="E41" s="77" t="s">
        <v>113</v>
      </c>
      <c r="F41" s="76" t="s">
        <v>58</v>
      </c>
      <c r="G41" s="76">
        <v>468392.03</v>
      </c>
      <c r="H41" s="94">
        <f t="shared" si="0"/>
        <v>730011.04999999993</v>
      </c>
      <c r="I41" s="8">
        <v>440992.95</v>
      </c>
      <c r="J41" s="8">
        <v>145000</v>
      </c>
      <c r="K41" s="8">
        <v>145000</v>
      </c>
      <c r="L41" s="8">
        <v>144018.1</v>
      </c>
      <c r="M41" s="8">
        <v>144018.1</v>
      </c>
      <c r="N41" s="8"/>
      <c r="O41" s="8"/>
      <c r="P41" s="8"/>
      <c r="Q41" s="8"/>
      <c r="R41" s="8"/>
      <c r="S41" s="8"/>
      <c r="T41" s="8"/>
      <c r="U41" s="61">
        <v>1</v>
      </c>
      <c r="V41" s="61">
        <f>K41+M41+O41+Q41+T41</f>
        <v>289018.09999999998</v>
      </c>
    </row>
    <row r="42" spans="1:22" s="32" customFormat="1" ht="19.95" customHeight="1" x14ac:dyDescent="0.3">
      <c r="A42" s="77">
        <v>32</v>
      </c>
      <c r="B42" s="63" t="s">
        <v>10</v>
      </c>
      <c r="C42" s="42" t="s">
        <v>26</v>
      </c>
      <c r="D42" s="42" t="s">
        <v>42</v>
      </c>
      <c r="E42" s="76" t="s">
        <v>110</v>
      </c>
      <c r="F42" s="76" t="s">
        <v>58</v>
      </c>
      <c r="G42" s="76"/>
      <c r="H42" s="94">
        <f t="shared" si="0"/>
        <v>80000</v>
      </c>
      <c r="I42" s="8"/>
      <c r="J42" s="8">
        <v>80000</v>
      </c>
      <c r="K42" s="8">
        <v>80000</v>
      </c>
      <c r="L42" s="8"/>
      <c r="M42" s="8"/>
      <c r="N42" s="8"/>
      <c r="O42" s="8"/>
      <c r="P42" s="8"/>
      <c r="Q42" s="8"/>
      <c r="R42" s="8"/>
      <c r="S42" s="8"/>
      <c r="T42" s="8"/>
      <c r="U42" s="61"/>
    </row>
    <row r="43" spans="1:22" s="33" customFormat="1" ht="17.399999999999999" customHeight="1" x14ac:dyDescent="0.3">
      <c r="A43" s="77">
        <v>33</v>
      </c>
      <c r="B43" s="63" t="s">
        <v>14</v>
      </c>
      <c r="C43" s="78" t="s">
        <v>26</v>
      </c>
      <c r="D43" s="78" t="s">
        <v>13</v>
      </c>
      <c r="E43" s="77" t="s">
        <v>147</v>
      </c>
      <c r="F43" s="76" t="s">
        <v>58</v>
      </c>
      <c r="G43" s="76"/>
      <c r="H43" s="94">
        <f t="shared" si="0"/>
        <v>178000</v>
      </c>
      <c r="I43" s="8"/>
      <c r="J43" s="8">
        <v>49000</v>
      </c>
      <c r="K43" s="8">
        <v>49000</v>
      </c>
      <c r="L43" s="8"/>
      <c r="M43" s="8"/>
      <c r="N43" s="8"/>
      <c r="O43" s="8"/>
      <c r="P43" s="8"/>
      <c r="Q43" s="8"/>
      <c r="R43" s="8"/>
      <c r="S43" s="8">
        <v>129000</v>
      </c>
      <c r="T43" s="8">
        <v>129000</v>
      </c>
      <c r="U43" s="61"/>
    </row>
    <row r="44" spans="1:22" s="33" customFormat="1" ht="27.6" x14ac:dyDescent="0.3">
      <c r="A44" s="77">
        <v>34</v>
      </c>
      <c r="B44" s="63" t="s">
        <v>217</v>
      </c>
      <c r="C44" s="78" t="s">
        <v>24</v>
      </c>
      <c r="D44" s="42" t="s">
        <v>22</v>
      </c>
      <c r="E44" s="77" t="s">
        <v>121</v>
      </c>
      <c r="F44" s="76" t="s">
        <v>30</v>
      </c>
      <c r="G44" s="76"/>
      <c r="H44" s="94">
        <f t="shared" si="0"/>
        <v>261195.39500000002</v>
      </c>
      <c r="I44" s="8"/>
      <c r="J44" s="8">
        <v>120000</v>
      </c>
      <c r="K44" s="8">
        <v>115614.97500000001</v>
      </c>
      <c r="L44" s="8"/>
      <c r="M44" s="8"/>
      <c r="N44" s="8">
        <v>145580.42000000001</v>
      </c>
      <c r="O44" s="8">
        <v>145580.42000000001</v>
      </c>
      <c r="P44" s="8"/>
      <c r="Q44" s="8"/>
      <c r="R44" s="8"/>
      <c r="S44" s="8"/>
      <c r="T44" s="8"/>
      <c r="U44" s="61">
        <v>1</v>
      </c>
      <c r="V44" s="61">
        <f t="shared" ref="V44:V52" si="5">K44+M44+O44+Q44+T44</f>
        <v>261195.39500000002</v>
      </c>
    </row>
    <row r="45" spans="1:22" s="33" customFormat="1" ht="21.6" customHeight="1" x14ac:dyDescent="0.3">
      <c r="A45" s="77">
        <v>35</v>
      </c>
      <c r="B45" s="63" t="s">
        <v>218</v>
      </c>
      <c r="C45" s="78" t="s">
        <v>24</v>
      </c>
      <c r="D45" s="42" t="s">
        <v>16</v>
      </c>
      <c r="E45" s="77" t="s">
        <v>160</v>
      </c>
      <c r="F45" s="76" t="s">
        <v>134</v>
      </c>
      <c r="G45" s="41">
        <v>179870.52</v>
      </c>
      <c r="H45" s="94">
        <f t="shared" si="0"/>
        <v>384567.27781000006</v>
      </c>
      <c r="I45" s="8">
        <v>166149.09</v>
      </c>
      <c r="J45" s="8">
        <v>71192.160000000003</v>
      </c>
      <c r="K45" s="8">
        <v>71192.160000000003</v>
      </c>
      <c r="L45" s="8">
        <v>181226</v>
      </c>
      <c r="M45" s="8">
        <v>129331.83981</v>
      </c>
      <c r="N45" s="8">
        <v>18159.599999999999</v>
      </c>
      <c r="O45" s="8">
        <v>17894.187999999998</v>
      </c>
      <c r="P45" s="8"/>
      <c r="Q45" s="8"/>
      <c r="R45" s="8"/>
      <c r="S45" s="8"/>
      <c r="T45" s="8"/>
      <c r="U45" s="61">
        <v>1</v>
      </c>
      <c r="V45" s="61">
        <f t="shared" si="5"/>
        <v>218418.18781</v>
      </c>
    </row>
    <row r="46" spans="1:22" s="33" customFormat="1" ht="22.2" customHeight="1" x14ac:dyDescent="0.3">
      <c r="A46" s="77">
        <v>36</v>
      </c>
      <c r="B46" s="63" t="s">
        <v>219</v>
      </c>
      <c r="C46" s="78" t="s">
        <v>24</v>
      </c>
      <c r="D46" s="42" t="s">
        <v>23</v>
      </c>
      <c r="E46" s="77" t="s">
        <v>120</v>
      </c>
      <c r="F46" s="76" t="s">
        <v>131</v>
      </c>
      <c r="G46" s="76"/>
      <c r="H46" s="94">
        <f t="shared" si="0"/>
        <v>36896.934000000001</v>
      </c>
      <c r="I46" s="8"/>
      <c r="J46" s="8">
        <v>40850</v>
      </c>
      <c r="K46" s="8">
        <v>36896.934000000001</v>
      </c>
      <c r="L46" s="8"/>
      <c r="M46" s="8"/>
      <c r="N46" s="8"/>
      <c r="O46" s="8"/>
      <c r="P46" s="8"/>
      <c r="Q46" s="8"/>
      <c r="R46" s="8"/>
      <c r="S46" s="8"/>
      <c r="T46" s="8"/>
      <c r="U46" s="61">
        <v>1</v>
      </c>
      <c r="V46" s="61">
        <f t="shared" si="5"/>
        <v>36896.934000000001</v>
      </c>
    </row>
    <row r="47" spans="1:22" s="33" customFormat="1" ht="27.6" x14ac:dyDescent="0.3">
      <c r="A47" s="77">
        <v>37</v>
      </c>
      <c r="B47" s="63" t="s">
        <v>195</v>
      </c>
      <c r="C47" s="78" t="s">
        <v>24</v>
      </c>
      <c r="D47" s="78" t="s">
        <v>20</v>
      </c>
      <c r="E47" s="77" t="s">
        <v>112</v>
      </c>
      <c r="F47" s="76" t="s">
        <v>58</v>
      </c>
      <c r="G47" s="41"/>
      <c r="H47" s="94">
        <f t="shared" si="0"/>
        <v>284614.38297999999</v>
      </c>
      <c r="I47" s="8"/>
      <c r="J47" s="8"/>
      <c r="K47" s="8"/>
      <c r="L47" s="8"/>
      <c r="M47" s="8"/>
      <c r="N47" s="8">
        <v>180090.08</v>
      </c>
      <c r="O47" s="8">
        <v>180090.08</v>
      </c>
      <c r="P47" s="8">
        <v>110939.1</v>
      </c>
      <c r="Q47" s="8">
        <v>104524.30297999999</v>
      </c>
      <c r="R47" s="8"/>
      <c r="S47" s="8">
        <v>372886.4</v>
      </c>
      <c r="T47" s="8">
        <v>0</v>
      </c>
      <c r="U47" s="61">
        <v>1</v>
      </c>
      <c r="V47" s="61">
        <f t="shared" si="5"/>
        <v>284614.38297999999</v>
      </c>
    </row>
    <row r="48" spans="1:22" s="33" customFormat="1" ht="21" customHeight="1" x14ac:dyDescent="0.3">
      <c r="A48" s="77">
        <v>38</v>
      </c>
      <c r="B48" s="63" t="s">
        <v>211</v>
      </c>
      <c r="C48" s="78" t="s">
        <v>24</v>
      </c>
      <c r="D48" s="42" t="s">
        <v>32</v>
      </c>
      <c r="E48" s="77" t="s">
        <v>122</v>
      </c>
      <c r="F48" s="76" t="s">
        <v>58</v>
      </c>
      <c r="G48" s="41"/>
      <c r="H48" s="94">
        <f t="shared" si="0"/>
        <v>473209.68206000002</v>
      </c>
      <c r="I48" s="8"/>
      <c r="J48" s="8">
        <v>100000</v>
      </c>
      <c r="K48" s="8">
        <v>52498.145940000002</v>
      </c>
      <c r="L48" s="8">
        <v>15000</v>
      </c>
      <c r="M48" s="8">
        <v>62501.9</v>
      </c>
      <c r="N48" s="8">
        <v>103158.84</v>
      </c>
      <c r="O48" s="8">
        <v>103158.84</v>
      </c>
      <c r="P48" s="8">
        <v>74815.3</v>
      </c>
      <c r="Q48" s="8">
        <v>74815.3</v>
      </c>
      <c r="R48" s="8"/>
      <c r="S48" s="8">
        <v>271600</v>
      </c>
      <c r="T48" s="8">
        <v>180235.49612</v>
      </c>
      <c r="U48" s="61">
        <v>1</v>
      </c>
      <c r="V48" s="61">
        <f t="shared" si="5"/>
        <v>473209.68206000002</v>
      </c>
    </row>
    <row r="49" spans="1:22" s="33" customFormat="1" ht="19.95" customHeight="1" x14ac:dyDescent="0.3">
      <c r="A49" s="77">
        <v>39</v>
      </c>
      <c r="B49" s="63" t="s">
        <v>212</v>
      </c>
      <c r="C49" s="78" t="s">
        <v>24</v>
      </c>
      <c r="D49" s="42" t="s">
        <v>32</v>
      </c>
      <c r="E49" s="77" t="s">
        <v>223</v>
      </c>
      <c r="F49" s="76" t="s">
        <v>58</v>
      </c>
      <c r="G49" s="41"/>
      <c r="H49" s="94">
        <f t="shared" si="0"/>
        <v>446400.12682</v>
      </c>
      <c r="I49" s="8"/>
      <c r="J49" s="8">
        <v>100000</v>
      </c>
      <c r="K49" s="8">
        <v>38899.786820000001</v>
      </c>
      <c r="L49" s="8">
        <v>85000</v>
      </c>
      <c r="M49" s="8">
        <v>141325.9</v>
      </c>
      <c r="N49" s="8">
        <v>140671.14000000001</v>
      </c>
      <c r="O49" s="8">
        <v>140671.14000000001</v>
      </c>
      <c r="P49" s="8">
        <v>243002.5</v>
      </c>
      <c r="Q49" s="8">
        <v>125503.3</v>
      </c>
      <c r="R49" s="8"/>
      <c r="S49" s="8"/>
      <c r="T49" s="8"/>
      <c r="U49" s="61">
        <v>1</v>
      </c>
      <c r="V49" s="61">
        <f t="shared" si="5"/>
        <v>446400.12682</v>
      </c>
    </row>
    <row r="50" spans="1:22" s="33" customFormat="1" ht="27.75" customHeight="1" x14ac:dyDescent="0.3">
      <c r="A50" s="109">
        <v>40</v>
      </c>
      <c r="B50" s="63" t="s">
        <v>189</v>
      </c>
      <c r="C50" s="110" t="s">
        <v>25</v>
      </c>
      <c r="D50" s="110" t="s">
        <v>27</v>
      </c>
      <c r="E50" s="77" t="s">
        <v>106</v>
      </c>
      <c r="F50" s="108" t="s">
        <v>127</v>
      </c>
      <c r="G50" s="41">
        <v>17508.310000000001</v>
      </c>
      <c r="H50" s="94">
        <f t="shared" si="0"/>
        <v>319350.82305400004</v>
      </c>
      <c r="I50" s="8">
        <v>17153.92454</v>
      </c>
      <c r="J50" s="8">
        <v>45212.413999999997</v>
      </c>
      <c r="K50" s="8">
        <v>43228.429120000001</v>
      </c>
      <c r="L50" s="8">
        <v>78116.168000000005</v>
      </c>
      <c r="M50" s="8">
        <v>78102.789499999999</v>
      </c>
      <c r="N50" s="8">
        <v>16199.04098</v>
      </c>
      <c r="O50" s="8">
        <v>16198.879894</v>
      </c>
      <c r="P50" s="8" t="s">
        <v>107</v>
      </c>
      <c r="Q50" s="8">
        <v>14566.8</v>
      </c>
      <c r="R50" s="8"/>
      <c r="S50" s="8">
        <v>91702.7</v>
      </c>
      <c r="T50" s="8">
        <v>150100</v>
      </c>
      <c r="U50" s="61">
        <v>1</v>
      </c>
      <c r="V50" s="61">
        <f t="shared" si="5"/>
        <v>302196.898514</v>
      </c>
    </row>
    <row r="51" spans="1:22" s="33" customFormat="1" ht="24" customHeight="1" x14ac:dyDescent="0.3">
      <c r="A51" s="109"/>
      <c r="B51" s="63"/>
      <c r="C51" s="110"/>
      <c r="D51" s="110"/>
      <c r="E51" s="43" t="s">
        <v>159</v>
      </c>
      <c r="F51" s="108"/>
      <c r="G51" s="41"/>
      <c r="H51" s="94">
        <f t="shared" si="0"/>
        <v>4513.8</v>
      </c>
      <c r="I51" s="8"/>
      <c r="J51" s="8"/>
      <c r="K51" s="8"/>
      <c r="L51" s="8"/>
      <c r="M51" s="8"/>
      <c r="N51" s="8"/>
      <c r="O51" s="8"/>
      <c r="P51" s="8">
        <v>4513.8</v>
      </c>
      <c r="Q51" s="8">
        <v>4513.8</v>
      </c>
      <c r="R51" s="8"/>
      <c r="S51" s="8"/>
      <c r="T51" s="8"/>
      <c r="U51" s="61">
        <v>1</v>
      </c>
      <c r="V51" s="61">
        <f t="shared" si="5"/>
        <v>4513.8</v>
      </c>
    </row>
    <row r="52" spans="1:22" s="33" customFormat="1" ht="28.95" customHeight="1" x14ac:dyDescent="0.3">
      <c r="A52" s="77">
        <v>41</v>
      </c>
      <c r="B52" s="63" t="s">
        <v>220</v>
      </c>
      <c r="C52" s="78" t="s">
        <v>24</v>
      </c>
      <c r="D52" s="42" t="s">
        <v>7</v>
      </c>
      <c r="E52" s="77" t="s">
        <v>124</v>
      </c>
      <c r="F52" s="76" t="s">
        <v>132</v>
      </c>
      <c r="G52" s="41">
        <v>332237.56</v>
      </c>
      <c r="H52" s="94">
        <f t="shared" si="0"/>
        <v>488319.78131000011</v>
      </c>
      <c r="I52" s="8">
        <v>299526.55531000003</v>
      </c>
      <c r="J52" s="8"/>
      <c r="K52" s="8"/>
      <c r="L52" s="8">
        <v>1349.7159999999999</v>
      </c>
      <c r="M52" s="8">
        <v>1349.7159999999999</v>
      </c>
      <c r="N52" s="8">
        <v>7285.71</v>
      </c>
      <c r="O52" s="8">
        <v>7285.71</v>
      </c>
      <c r="P52" s="8">
        <v>66346.899999999994</v>
      </c>
      <c r="Q52" s="8">
        <v>66346.899999999994</v>
      </c>
      <c r="R52" s="8"/>
      <c r="S52" s="8">
        <v>113810.9</v>
      </c>
      <c r="T52" s="8">
        <v>113810.9</v>
      </c>
      <c r="U52" s="61">
        <v>1</v>
      </c>
      <c r="V52" s="61">
        <f t="shared" si="5"/>
        <v>188793.226</v>
      </c>
    </row>
    <row r="53" spans="1:22" s="31" customFormat="1" ht="22.2" customHeight="1" x14ac:dyDescent="0.3">
      <c r="A53" s="77">
        <v>42</v>
      </c>
      <c r="B53" s="63" t="s">
        <v>178</v>
      </c>
      <c r="C53" s="78" t="s">
        <v>26</v>
      </c>
      <c r="D53" s="78" t="s">
        <v>4</v>
      </c>
      <c r="E53" s="77" t="s">
        <v>154</v>
      </c>
      <c r="F53" s="77" t="s">
        <v>69</v>
      </c>
      <c r="G53" s="77"/>
      <c r="H53" s="94">
        <f t="shared" si="0"/>
        <v>201600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>
        <v>201600</v>
      </c>
      <c r="T53" s="8">
        <v>201600</v>
      </c>
      <c r="U53" s="61"/>
    </row>
    <row r="54" spans="1:22" s="31" customFormat="1" ht="19.95" customHeight="1" x14ac:dyDescent="0.3">
      <c r="A54" s="77">
        <v>43</v>
      </c>
      <c r="B54" s="63" t="s">
        <v>180</v>
      </c>
      <c r="C54" s="78" t="s">
        <v>26</v>
      </c>
      <c r="D54" s="78" t="s">
        <v>43</v>
      </c>
      <c r="E54" s="77" t="s">
        <v>137</v>
      </c>
      <c r="F54" s="77" t="s">
        <v>64</v>
      </c>
      <c r="G54" s="77"/>
      <c r="H54" s="94">
        <f t="shared" si="0"/>
        <v>249300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>
        <v>249300</v>
      </c>
      <c r="T54" s="8">
        <v>249300</v>
      </c>
      <c r="U54" s="61"/>
    </row>
    <row r="55" spans="1:22" s="31" customFormat="1" ht="18.600000000000001" customHeight="1" x14ac:dyDescent="0.3">
      <c r="A55" s="77">
        <v>44</v>
      </c>
      <c r="B55" s="63" t="s">
        <v>182</v>
      </c>
      <c r="C55" s="78" t="s">
        <v>24</v>
      </c>
      <c r="D55" s="78" t="s">
        <v>39</v>
      </c>
      <c r="E55" s="77" t="s">
        <v>151</v>
      </c>
      <c r="F55" s="77" t="s">
        <v>55</v>
      </c>
      <c r="G55" s="77"/>
      <c r="H55" s="94">
        <f t="shared" si="0"/>
        <v>230974.44232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>
        <v>246502.538</v>
      </c>
      <c r="T55" s="8">
        <v>230974.44232</v>
      </c>
      <c r="U55" s="61">
        <v>1</v>
      </c>
      <c r="V55" s="61">
        <f>K55+M55+O55+Q55+T55</f>
        <v>230974.44232</v>
      </c>
    </row>
    <row r="56" spans="1:22" s="31" customFormat="1" ht="18" customHeight="1" x14ac:dyDescent="0.3">
      <c r="A56" s="77">
        <v>4</v>
      </c>
      <c r="B56" s="63" t="s">
        <v>183</v>
      </c>
      <c r="C56" s="78" t="s">
        <v>26</v>
      </c>
      <c r="D56" s="78" t="s">
        <v>40</v>
      </c>
      <c r="E56" s="77" t="s">
        <v>152</v>
      </c>
      <c r="F56" s="77" t="s">
        <v>56</v>
      </c>
      <c r="G56" s="77"/>
      <c r="H56" s="94">
        <f t="shared" si="0"/>
        <v>0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>
        <v>250000</v>
      </c>
      <c r="T56" s="8">
        <v>0</v>
      </c>
      <c r="U56" s="61"/>
    </row>
    <row r="57" spans="1:22" s="31" customFormat="1" ht="50.25" customHeight="1" x14ac:dyDescent="0.3">
      <c r="A57" s="77">
        <v>45</v>
      </c>
      <c r="B57" s="63" t="s">
        <v>36</v>
      </c>
      <c r="C57" s="78" t="s">
        <v>26</v>
      </c>
      <c r="D57" s="78" t="s">
        <v>44</v>
      </c>
      <c r="E57" s="77" t="s">
        <v>167</v>
      </c>
      <c r="F57" s="77" t="s">
        <v>63</v>
      </c>
      <c r="G57" s="77"/>
      <c r="H57" s="94">
        <f t="shared" si="0"/>
        <v>500000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>
        <v>500000</v>
      </c>
      <c r="T57" s="8">
        <v>500000</v>
      </c>
      <c r="U57" s="61"/>
    </row>
    <row r="58" spans="1:22" s="31" customFormat="1" ht="18.600000000000001" customHeight="1" x14ac:dyDescent="0.3">
      <c r="A58" s="77">
        <v>46</v>
      </c>
      <c r="B58" s="63" t="s">
        <v>187</v>
      </c>
      <c r="C58" s="78" t="s">
        <v>26</v>
      </c>
      <c r="D58" s="78" t="s">
        <v>44</v>
      </c>
      <c r="E58" s="77" t="s">
        <v>136</v>
      </c>
      <c r="F58" s="77" t="s">
        <v>66</v>
      </c>
      <c r="G58" s="77"/>
      <c r="H58" s="94">
        <f t="shared" si="0"/>
        <v>50000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>
        <v>50000</v>
      </c>
      <c r="T58" s="8">
        <v>50000</v>
      </c>
      <c r="U58" s="61">
        <v>1</v>
      </c>
      <c r="V58" s="61">
        <f>K58+M58+O58+Q58+T58</f>
        <v>50000</v>
      </c>
    </row>
    <row r="59" spans="1:22" s="31" customFormat="1" ht="36" customHeight="1" x14ac:dyDescent="0.3">
      <c r="A59" s="77">
        <v>7</v>
      </c>
      <c r="B59" s="63" t="s">
        <v>188</v>
      </c>
      <c r="C59" s="78" t="s">
        <v>26</v>
      </c>
      <c r="D59" s="78" t="s">
        <v>44</v>
      </c>
      <c r="E59" s="77" t="s">
        <v>136</v>
      </c>
      <c r="F59" s="77" t="s">
        <v>68</v>
      </c>
      <c r="G59" s="77"/>
      <c r="H59" s="94">
        <f t="shared" si="0"/>
        <v>0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>
        <v>0</v>
      </c>
      <c r="T59" s="8">
        <v>0</v>
      </c>
      <c r="U59" s="61"/>
    </row>
    <row r="60" spans="1:22" s="31" customFormat="1" ht="27.6" x14ac:dyDescent="0.3">
      <c r="A60" s="77">
        <v>47</v>
      </c>
      <c r="B60" s="63" t="s">
        <v>190</v>
      </c>
      <c r="C60" s="78" t="s">
        <v>26</v>
      </c>
      <c r="D60" s="78" t="s">
        <v>45</v>
      </c>
      <c r="E60" s="77" t="s">
        <v>158</v>
      </c>
      <c r="F60" s="77" t="s">
        <v>61</v>
      </c>
      <c r="G60" s="77"/>
      <c r="H60" s="94">
        <f t="shared" si="0"/>
        <v>243050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>
        <v>243050</v>
      </c>
      <c r="T60" s="8">
        <v>243050</v>
      </c>
      <c r="U60" s="61"/>
    </row>
    <row r="61" spans="1:22" s="31" customFormat="1" ht="21.75" customHeight="1" x14ac:dyDescent="0.3">
      <c r="A61" s="77">
        <v>48</v>
      </c>
      <c r="B61" s="63" t="s">
        <v>191</v>
      </c>
      <c r="C61" s="78" t="s">
        <v>26</v>
      </c>
      <c r="D61" s="78" t="s">
        <v>47</v>
      </c>
      <c r="E61" s="77" t="s">
        <v>138</v>
      </c>
      <c r="F61" s="77" t="s">
        <v>128</v>
      </c>
      <c r="G61" s="77"/>
      <c r="H61" s="94">
        <f t="shared" si="0"/>
        <v>250000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>
        <v>250000</v>
      </c>
      <c r="T61" s="8">
        <v>250000</v>
      </c>
      <c r="U61" s="61"/>
    </row>
    <row r="62" spans="1:22" s="31" customFormat="1" ht="31.5" customHeight="1" x14ac:dyDescent="0.3">
      <c r="A62" s="77">
        <v>49</v>
      </c>
      <c r="B62" s="63" t="s">
        <v>193</v>
      </c>
      <c r="C62" s="78" t="s">
        <v>26</v>
      </c>
      <c r="D62" s="78" t="s">
        <v>46</v>
      </c>
      <c r="E62" s="77" t="s">
        <v>170</v>
      </c>
      <c r="F62" s="77" t="s">
        <v>61</v>
      </c>
      <c r="G62" s="77"/>
      <c r="H62" s="94">
        <f t="shared" si="0"/>
        <v>250000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>
        <v>250000</v>
      </c>
      <c r="T62" s="8">
        <v>250000</v>
      </c>
      <c r="U62" s="61"/>
    </row>
    <row r="63" spans="1:22" s="31" customFormat="1" ht="27.6" x14ac:dyDescent="0.3">
      <c r="A63" s="77">
        <v>50</v>
      </c>
      <c r="B63" s="63" t="s">
        <v>196</v>
      </c>
      <c r="C63" s="78" t="s">
        <v>54</v>
      </c>
      <c r="D63" s="78" t="s">
        <v>48</v>
      </c>
      <c r="E63" s="77" t="s">
        <v>157</v>
      </c>
      <c r="F63" s="77" t="s">
        <v>61</v>
      </c>
      <c r="G63" s="77"/>
      <c r="H63" s="94">
        <f t="shared" si="0"/>
        <v>400600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>
        <v>400600</v>
      </c>
      <c r="T63" s="8">
        <v>400600</v>
      </c>
      <c r="U63" s="74"/>
    </row>
    <row r="64" spans="1:22" s="31" customFormat="1" ht="37.5" customHeight="1" x14ac:dyDescent="0.3">
      <c r="A64" s="77">
        <v>51</v>
      </c>
      <c r="B64" s="63" t="s">
        <v>197</v>
      </c>
      <c r="C64" s="78" t="s">
        <v>54</v>
      </c>
      <c r="D64" s="78" t="s">
        <v>49</v>
      </c>
      <c r="E64" s="77" t="s">
        <v>139</v>
      </c>
      <c r="F64" s="77" t="s">
        <v>67</v>
      </c>
      <c r="G64" s="77"/>
      <c r="H64" s="94">
        <f t="shared" si="0"/>
        <v>250000</v>
      </c>
      <c r="I64" s="8"/>
      <c r="J64" s="8"/>
      <c r="K64" s="8"/>
      <c r="L64" s="8"/>
      <c r="M64" s="8"/>
      <c r="N64" s="8"/>
      <c r="O64" s="8"/>
      <c r="P64" s="8"/>
      <c r="Q64" s="8"/>
      <c r="R64" s="8" t="s">
        <v>70</v>
      </c>
      <c r="S64" s="8">
        <v>250000</v>
      </c>
      <c r="T64" s="8">
        <v>250000</v>
      </c>
      <c r="U64" s="74"/>
    </row>
    <row r="65" spans="1:22" s="31" customFormat="1" ht="27.6" x14ac:dyDescent="0.3">
      <c r="A65" s="77">
        <v>52</v>
      </c>
      <c r="B65" s="63" t="s">
        <v>206</v>
      </c>
      <c r="C65" s="78" t="s">
        <v>24</v>
      </c>
      <c r="D65" s="78" t="s">
        <v>8</v>
      </c>
      <c r="E65" s="77" t="s">
        <v>155</v>
      </c>
      <c r="F65" s="77" t="s">
        <v>57</v>
      </c>
      <c r="G65" s="77"/>
      <c r="H65" s="94">
        <f t="shared" si="0"/>
        <v>248749.38696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>
        <v>248749.38696</v>
      </c>
      <c r="T65" s="8">
        <v>248749.38696</v>
      </c>
      <c r="U65" s="74">
        <v>1</v>
      </c>
      <c r="V65" s="61">
        <f t="shared" ref="V65:V67" si="6">K65+M65+O65+Q65+T65</f>
        <v>248749.38696</v>
      </c>
    </row>
    <row r="66" spans="1:22" s="33" customFormat="1" x14ac:dyDescent="0.3">
      <c r="A66" s="77">
        <v>53</v>
      </c>
      <c r="B66" s="63" t="s">
        <v>207</v>
      </c>
      <c r="C66" s="78" t="s">
        <v>24</v>
      </c>
      <c r="D66" s="78" t="s">
        <v>41</v>
      </c>
      <c r="E66" s="77" t="s">
        <v>140</v>
      </c>
      <c r="F66" s="76" t="s">
        <v>58</v>
      </c>
      <c r="G66" s="41"/>
      <c r="H66" s="94">
        <f t="shared" si="0"/>
        <v>227174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>
        <v>227174</v>
      </c>
      <c r="T66" s="8">
        <v>227174</v>
      </c>
      <c r="U66" s="74">
        <v>1</v>
      </c>
      <c r="V66" s="61">
        <f t="shared" si="6"/>
        <v>227174</v>
      </c>
    </row>
    <row r="67" spans="1:22" s="33" customFormat="1" ht="27.6" x14ac:dyDescent="0.3">
      <c r="A67" s="77">
        <v>54</v>
      </c>
      <c r="B67" s="63" t="s">
        <v>208</v>
      </c>
      <c r="C67" s="78" t="s">
        <v>26</v>
      </c>
      <c r="D67" s="78" t="s">
        <v>50</v>
      </c>
      <c r="E67" s="77" t="s">
        <v>141</v>
      </c>
      <c r="F67" s="76" t="s">
        <v>57</v>
      </c>
      <c r="G67" s="41"/>
      <c r="H67" s="94">
        <f t="shared" si="0"/>
        <v>249500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>
        <v>249500</v>
      </c>
      <c r="T67" s="8">
        <v>249500</v>
      </c>
      <c r="U67" s="74">
        <v>1</v>
      </c>
      <c r="V67" s="61">
        <f t="shared" si="6"/>
        <v>249500</v>
      </c>
    </row>
    <row r="68" spans="1:22" s="33" customFormat="1" ht="59.4" customHeight="1" x14ac:dyDescent="0.3">
      <c r="A68" s="77">
        <v>55</v>
      </c>
      <c r="B68" s="63" t="s">
        <v>35</v>
      </c>
      <c r="C68" s="78" t="s">
        <v>26</v>
      </c>
      <c r="D68" s="78" t="s">
        <v>11</v>
      </c>
      <c r="E68" s="77" t="s">
        <v>166</v>
      </c>
      <c r="F68" s="76" t="s">
        <v>62</v>
      </c>
      <c r="G68" s="41"/>
      <c r="H68" s="94">
        <f t="shared" si="0"/>
        <v>44367.3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>
        <v>44367.3</v>
      </c>
      <c r="T68" s="8">
        <v>44367.3</v>
      </c>
      <c r="U68" s="74"/>
    </row>
    <row r="69" spans="1:22" s="33" customFormat="1" ht="27.6" x14ac:dyDescent="0.3">
      <c r="A69" s="77">
        <v>56</v>
      </c>
      <c r="B69" s="63" t="s">
        <v>213</v>
      </c>
      <c r="C69" s="78" t="s">
        <v>54</v>
      </c>
      <c r="D69" s="78" t="s">
        <v>15</v>
      </c>
      <c r="E69" s="77" t="s">
        <v>143</v>
      </c>
      <c r="F69" s="76" t="s">
        <v>60</v>
      </c>
      <c r="G69" s="77"/>
      <c r="H69" s="94">
        <f t="shared" si="0"/>
        <v>250000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>
        <v>250000</v>
      </c>
      <c r="T69" s="8">
        <v>250000</v>
      </c>
      <c r="U69" s="61"/>
    </row>
    <row r="70" spans="1:22" s="33" customFormat="1" ht="25.5" customHeight="1" x14ac:dyDescent="0.3">
      <c r="A70" s="77">
        <v>57</v>
      </c>
      <c r="B70" s="63" t="s">
        <v>215</v>
      </c>
      <c r="C70" s="78" t="s">
        <v>26</v>
      </c>
      <c r="D70" s="78" t="s">
        <v>42</v>
      </c>
      <c r="E70" s="77" t="s">
        <v>144</v>
      </c>
      <c r="F70" s="76" t="s">
        <v>61</v>
      </c>
      <c r="G70" s="77"/>
      <c r="H70" s="94">
        <f t="shared" si="0"/>
        <v>145500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>
        <v>145500</v>
      </c>
      <c r="T70" s="8">
        <v>145500</v>
      </c>
      <c r="U70" s="74"/>
    </row>
    <row r="71" spans="1:22" s="33" customFormat="1" ht="35.4" customHeight="1" x14ac:dyDescent="0.3">
      <c r="A71" s="77">
        <v>58</v>
      </c>
      <c r="B71" s="63" t="s">
        <v>216</v>
      </c>
      <c r="C71" s="78" t="s">
        <v>26</v>
      </c>
      <c r="D71" s="78" t="s">
        <v>42</v>
      </c>
      <c r="E71" s="77" t="s">
        <v>145</v>
      </c>
      <c r="F71" s="76" t="s">
        <v>59</v>
      </c>
      <c r="G71" s="77"/>
      <c r="H71" s="94">
        <f t="shared" si="0"/>
        <v>494826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>
        <v>494826</v>
      </c>
      <c r="T71" s="8">
        <v>494826</v>
      </c>
      <c r="U71" s="74">
        <v>1</v>
      </c>
      <c r="V71" s="61">
        <f>K71+M71+O71+Q71+T71</f>
        <v>494826</v>
      </c>
    </row>
    <row r="72" spans="1:22" s="33" customFormat="1" ht="41.4" x14ac:dyDescent="0.3">
      <c r="A72" s="77">
        <v>59</v>
      </c>
      <c r="B72" s="63" t="s">
        <v>37</v>
      </c>
      <c r="C72" s="78" t="s">
        <v>26</v>
      </c>
      <c r="D72" s="78" t="s">
        <v>51</v>
      </c>
      <c r="E72" s="77" t="s">
        <v>146</v>
      </c>
      <c r="F72" s="76" t="s">
        <v>65</v>
      </c>
      <c r="G72" s="77"/>
      <c r="H72" s="94">
        <f t="shared" si="0"/>
        <v>250000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>
        <v>250000</v>
      </c>
      <c r="T72" s="8">
        <v>250000</v>
      </c>
      <c r="U72" s="74"/>
    </row>
    <row r="73" spans="1:22" s="33" customFormat="1" ht="33.6" customHeight="1" x14ac:dyDescent="0.3">
      <c r="A73" s="77">
        <v>60</v>
      </c>
      <c r="B73" s="63" t="s">
        <v>38</v>
      </c>
      <c r="C73" s="78" t="s">
        <v>26</v>
      </c>
      <c r="D73" s="78" t="s">
        <v>52</v>
      </c>
      <c r="E73" s="77" t="s">
        <v>148</v>
      </c>
      <c r="F73" s="76" t="s">
        <v>57</v>
      </c>
      <c r="G73" s="77"/>
      <c r="H73" s="94">
        <f t="shared" si="0"/>
        <v>43992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>
        <v>117600</v>
      </c>
      <c r="T73" s="8">
        <v>43992</v>
      </c>
      <c r="U73" s="74"/>
    </row>
    <row r="74" spans="1:22" s="33" customFormat="1" x14ac:dyDescent="0.3">
      <c r="A74" s="77"/>
      <c r="B74" s="77"/>
      <c r="C74" s="78"/>
      <c r="D74" s="72" t="s">
        <v>322</v>
      </c>
      <c r="E74" s="77"/>
      <c r="F74" s="76"/>
      <c r="G74" s="44">
        <f>SUM(G11:G73)</f>
        <v>4952001.2169999983</v>
      </c>
      <c r="H74" s="44">
        <f>I74+K74+M74+O74+Q74+T74</f>
        <v>15421918.134146998</v>
      </c>
      <c r="I74" s="44">
        <f t="shared" ref="I74:T74" si="7">SUM(I11:I73)</f>
        <v>4808280.372152999</v>
      </c>
      <c r="J74" s="44">
        <f t="shared" si="7"/>
        <v>1317326.9280000001</v>
      </c>
      <c r="K74" s="44">
        <f>SUM(K11:K73)</f>
        <v>1193816.2622400001</v>
      </c>
      <c r="L74" s="44">
        <f t="shared" si="7"/>
        <v>1294689.5923700002</v>
      </c>
      <c r="M74" s="44">
        <f t="shared" si="7"/>
        <v>1342682.7228499998</v>
      </c>
      <c r="N74" s="44">
        <f t="shared" si="7"/>
        <v>1430018.1802600003</v>
      </c>
      <c r="O74" s="44">
        <f t="shared" si="7"/>
        <v>1414587.348524</v>
      </c>
      <c r="P74" s="44">
        <f t="shared" si="7"/>
        <v>826119.1</v>
      </c>
      <c r="Q74" s="44">
        <f t="shared" si="7"/>
        <v>716771.90298000013</v>
      </c>
      <c r="R74" s="44">
        <f t="shared" si="7"/>
        <v>0</v>
      </c>
      <c r="S74" s="44">
        <f t="shared" si="7"/>
        <v>6690769.2249600003</v>
      </c>
      <c r="T74" s="44">
        <f t="shared" si="7"/>
        <v>5945779.5253999997</v>
      </c>
      <c r="U74" s="74"/>
    </row>
    <row r="75" spans="1:22" s="33" customFormat="1" ht="13.95" customHeight="1" x14ac:dyDescent="0.3">
      <c r="A75" s="99" t="s">
        <v>315</v>
      </c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2"/>
      <c r="U75" s="74"/>
    </row>
    <row r="76" spans="1:22" s="11" customFormat="1" ht="32.25" customHeight="1" x14ac:dyDescent="0.3">
      <c r="A76" s="28">
        <v>1</v>
      </c>
      <c r="B76" s="63" t="s">
        <v>114</v>
      </c>
      <c r="C76" s="12" t="s">
        <v>78</v>
      </c>
      <c r="D76" s="78" t="s">
        <v>4</v>
      </c>
      <c r="E76" s="12" t="s">
        <v>125</v>
      </c>
      <c r="F76" s="19" t="s">
        <v>74</v>
      </c>
      <c r="G76" s="8">
        <v>68200</v>
      </c>
      <c r="H76" s="94">
        <f t="shared" ref="H76:H78" si="8">I76+K76+M76+O76+Q76+T76</f>
        <v>68148</v>
      </c>
      <c r="I76" s="8">
        <v>68148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74"/>
    </row>
    <row r="77" spans="1:22" s="11" customFormat="1" ht="32.25" customHeight="1" x14ac:dyDescent="0.3">
      <c r="A77" s="3">
        <v>2</v>
      </c>
      <c r="B77" s="63" t="s">
        <v>97</v>
      </c>
      <c r="C77" s="15" t="s">
        <v>78</v>
      </c>
      <c r="D77" s="78" t="s">
        <v>95</v>
      </c>
      <c r="E77" s="15" t="s">
        <v>150</v>
      </c>
      <c r="F77" s="15" t="s">
        <v>98</v>
      </c>
      <c r="G77" s="16">
        <v>29961.4</v>
      </c>
      <c r="H77" s="94">
        <f t="shared" si="8"/>
        <v>29961.4</v>
      </c>
      <c r="I77" s="8">
        <v>29961.4</v>
      </c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74"/>
    </row>
    <row r="78" spans="1:22" ht="63" customHeight="1" x14ac:dyDescent="0.3">
      <c r="A78" s="64">
        <v>3</v>
      </c>
      <c r="B78" s="63" t="s">
        <v>221</v>
      </c>
      <c r="C78" s="12" t="s">
        <v>78</v>
      </c>
      <c r="D78" s="78" t="s">
        <v>73</v>
      </c>
      <c r="E78" s="28" t="s">
        <v>75</v>
      </c>
      <c r="F78" s="19" t="s">
        <v>74</v>
      </c>
      <c r="G78" s="28"/>
      <c r="H78" s="94">
        <f t="shared" si="8"/>
        <v>104308.98</v>
      </c>
      <c r="I78" s="8"/>
      <c r="J78" s="8"/>
      <c r="K78" s="8"/>
      <c r="L78" s="8"/>
      <c r="M78" s="8"/>
      <c r="N78" s="8">
        <v>29437.58</v>
      </c>
      <c r="O78" s="8">
        <v>29437.58</v>
      </c>
      <c r="P78" s="8">
        <v>74871.399999999994</v>
      </c>
      <c r="Q78" s="8">
        <v>74871.399999999994</v>
      </c>
      <c r="R78" s="8" t="s">
        <v>77</v>
      </c>
      <c r="S78" s="8"/>
      <c r="T78" s="8"/>
      <c r="U78" s="74"/>
    </row>
    <row r="79" spans="1:22" x14ac:dyDescent="0.3">
      <c r="A79" s="24"/>
      <c r="B79" s="25"/>
      <c r="C79" s="24"/>
      <c r="D79" s="71" t="s">
        <v>322</v>
      </c>
      <c r="E79" s="24"/>
      <c r="F79" s="24"/>
      <c r="G79" s="23">
        <f>SUM(G76:G78)</f>
        <v>98161.4</v>
      </c>
      <c r="H79" s="52">
        <f>I79+K79+M79+O79+Q79+T79</f>
        <v>202418.38</v>
      </c>
      <c r="I79" s="23">
        <f t="shared" ref="I79:T79" si="9">SUM(I76:I78)</f>
        <v>98109.4</v>
      </c>
      <c r="J79" s="23">
        <f t="shared" si="9"/>
        <v>0</v>
      </c>
      <c r="K79" s="23">
        <f t="shared" si="9"/>
        <v>0</v>
      </c>
      <c r="L79" s="23">
        <f t="shared" si="9"/>
        <v>0</v>
      </c>
      <c r="M79" s="23">
        <f t="shared" si="9"/>
        <v>0</v>
      </c>
      <c r="N79" s="23">
        <f t="shared" si="9"/>
        <v>29437.58</v>
      </c>
      <c r="O79" s="23">
        <f t="shared" si="9"/>
        <v>29437.58</v>
      </c>
      <c r="P79" s="23">
        <f t="shared" si="9"/>
        <v>74871.399999999994</v>
      </c>
      <c r="Q79" s="23">
        <f t="shared" si="9"/>
        <v>74871.399999999994</v>
      </c>
      <c r="R79" s="23">
        <f t="shared" si="9"/>
        <v>0</v>
      </c>
      <c r="S79" s="23">
        <f t="shared" si="9"/>
        <v>0</v>
      </c>
      <c r="T79" s="23">
        <f t="shared" si="9"/>
        <v>0</v>
      </c>
      <c r="U79" s="74"/>
    </row>
    <row r="80" spans="1:22" ht="16.2" customHeight="1" x14ac:dyDescent="0.3">
      <c r="A80" s="99" t="s">
        <v>323</v>
      </c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1"/>
      <c r="R80" s="101"/>
      <c r="S80" s="101"/>
      <c r="T80" s="101"/>
      <c r="U80" s="74"/>
    </row>
    <row r="81" spans="1:22" ht="63" customHeight="1" x14ac:dyDescent="0.3">
      <c r="A81" s="83">
        <v>1</v>
      </c>
      <c r="B81" s="63" t="s">
        <v>227</v>
      </c>
      <c r="C81" s="12" t="s">
        <v>78</v>
      </c>
      <c r="D81" s="78" t="s">
        <v>73</v>
      </c>
      <c r="E81" s="28" t="s">
        <v>224</v>
      </c>
      <c r="F81" s="20" t="s">
        <v>226</v>
      </c>
      <c r="G81" s="84"/>
      <c r="H81" s="96">
        <f>K81</f>
        <v>25085.599999999999</v>
      </c>
      <c r="I81" s="8"/>
      <c r="J81" s="8">
        <v>25085.599999999999</v>
      </c>
      <c r="K81" s="8">
        <v>25085.599999999999</v>
      </c>
      <c r="L81" s="8"/>
      <c r="M81" s="8"/>
      <c r="N81" s="8"/>
      <c r="O81" s="8"/>
      <c r="P81" s="8"/>
      <c r="Q81" s="8"/>
      <c r="R81" s="8"/>
      <c r="S81" s="8"/>
      <c r="T81" s="8"/>
      <c r="U81" s="74"/>
    </row>
    <row r="82" spans="1:22" ht="57" customHeight="1" x14ac:dyDescent="0.3">
      <c r="A82" s="24">
        <v>2</v>
      </c>
      <c r="B82" s="63" t="s">
        <v>229</v>
      </c>
      <c r="C82" s="12" t="s">
        <v>25</v>
      </c>
      <c r="D82" s="78" t="s">
        <v>28</v>
      </c>
      <c r="E82" s="28" t="s">
        <v>225</v>
      </c>
      <c r="F82" s="20" t="s">
        <v>228</v>
      </c>
      <c r="G82" s="23"/>
      <c r="H82" s="96">
        <f t="shared" ref="H82:H85" si="10">K82</f>
        <v>66878.5</v>
      </c>
      <c r="I82" s="8"/>
      <c r="J82" s="8">
        <v>66878.5</v>
      </c>
      <c r="K82" s="8">
        <v>66878.5</v>
      </c>
      <c r="L82" s="8"/>
      <c r="M82" s="8"/>
      <c r="N82" s="8"/>
      <c r="O82" s="8"/>
      <c r="P82" s="8"/>
      <c r="Q82" s="8"/>
      <c r="R82" s="8"/>
      <c r="S82" s="8"/>
      <c r="T82" s="8"/>
      <c r="U82" s="74"/>
    </row>
    <row r="83" spans="1:22" ht="57.75" customHeight="1" x14ac:dyDescent="0.3">
      <c r="A83" s="85">
        <v>3</v>
      </c>
      <c r="B83" s="63" t="s">
        <v>243</v>
      </c>
      <c r="C83" s="12" t="s">
        <v>25</v>
      </c>
      <c r="D83" s="78" t="s">
        <v>28</v>
      </c>
      <c r="E83" s="28" t="s">
        <v>225</v>
      </c>
      <c r="F83" s="20" t="s">
        <v>230</v>
      </c>
      <c r="G83" s="23"/>
      <c r="H83" s="96">
        <f t="shared" si="10"/>
        <v>30024</v>
      </c>
      <c r="I83" s="8"/>
      <c r="J83" s="8">
        <v>30024</v>
      </c>
      <c r="K83" s="8">
        <v>30024</v>
      </c>
      <c r="L83" s="8"/>
      <c r="M83" s="8"/>
      <c r="N83" s="8"/>
      <c r="O83" s="8"/>
      <c r="P83" s="8"/>
      <c r="Q83" s="8"/>
      <c r="R83" s="8"/>
      <c r="S83" s="8"/>
      <c r="T83" s="8"/>
      <c r="U83" s="74"/>
    </row>
    <row r="84" spans="1:22" ht="55.2" x14ac:dyDescent="0.3">
      <c r="A84" s="85">
        <v>4</v>
      </c>
      <c r="B84" s="63" t="s">
        <v>231</v>
      </c>
      <c r="C84" s="12" t="s">
        <v>25</v>
      </c>
      <c r="D84" s="78" t="s">
        <v>8</v>
      </c>
      <c r="E84" s="28" t="s">
        <v>232</v>
      </c>
      <c r="F84" s="20" t="s">
        <v>233</v>
      </c>
      <c r="G84" s="23"/>
      <c r="H84" s="96">
        <f t="shared" si="10"/>
        <v>1001.6</v>
      </c>
      <c r="I84" s="8"/>
      <c r="J84" s="8">
        <v>1662.5</v>
      </c>
      <c r="K84" s="8">
        <v>1001.6</v>
      </c>
      <c r="L84" s="8"/>
      <c r="M84" s="8"/>
      <c r="N84" s="8"/>
      <c r="O84" s="8"/>
      <c r="P84" s="8"/>
      <c r="Q84" s="8"/>
      <c r="R84" s="8"/>
      <c r="S84" s="8"/>
      <c r="T84" s="8"/>
      <c r="U84" s="74"/>
    </row>
    <row r="85" spans="1:22" ht="69" x14ac:dyDescent="0.3">
      <c r="A85" s="85">
        <v>5</v>
      </c>
      <c r="B85" s="63" t="s">
        <v>235</v>
      </c>
      <c r="C85" s="12" t="s">
        <v>25</v>
      </c>
      <c r="D85" s="78" t="s">
        <v>8</v>
      </c>
      <c r="E85" s="28" t="s">
        <v>232</v>
      </c>
      <c r="F85" s="20" t="s">
        <v>234</v>
      </c>
      <c r="G85" s="23"/>
      <c r="H85" s="96">
        <f t="shared" si="10"/>
        <v>5575.6</v>
      </c>
      <c r="I85" s="8"/>
      <c r="J85" s="8">
        <v>5575.6</v>
      </c>
      <c r="K85" s="8">
        <v>5575.6</v>
      </c>
      <c r="L85" s="8"/>
      <c r="M85" s="8"/>
      <c r="N85" s="8"/>
      <c r="O85" s="8"/>
      <c r="P85" s="8"/>
      <c r="Q85" s="8"/>
      <c r="R85" s="8"/>
      <c r="S85" s="8"/>
      <c r="T85" s="8"/>
      <c r="U85" s="74"/>
    </row>
    <row r="86" spans="1:22" x14ac:dyDescent="0.3">
      <c r="A86" s="24"/>
      <c r="B86" s="12"/>
      <c r="C86" s="12"/>
      <c r="D86" s="69" t="s">
        <v>322</v>
      </c>
      <c r="E86" s="28"/>
      <c r="F86" s="20"/>
      <c r="G86" s="23"/>
      <c r="H86" s="22">
        <f>I86+K86+M86+O86+Q86+T86</f>
        <v>128565.30000000002</v>
      </c>
      <c r="I86" s="23"/>
      <c r="J86" s="22">
        <f>J81+J82+J83+J84+J85</f>
        <v>129226.20000000001</v>
      </c>
      <c r="K86" s="22">
        <f>K81+K82+K83+K84+K85</f>
        <v>128565.30000000002</v>
      </c>
      <c r="L86" s="23"/>
      <c r="M86" s="23"/>
      <c r="N86" s="23"/>
      <c r="O86" s="23"/>
      <c r="P86" s="23"/>
      <c r="Q86" s="23"/>
      <c r="R86" s="23"/>
      <c r="S86" s="23"/>
      <c r="T86" s="23"/>
      <c r="U86" s="74"/>
    </row>
    <row r="87" spans="1:22" ht="19.2" customHeight="1" x14ac:dyDescent="0.3">
      <c r="A87" s="99" t="s">
        <v>259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1"/>
      <c r="R87" s="101"/>
      <c r="S87" s="101"/>
      <c r="T87" s="102"/>
      <c r="U87" s="74"/>
    </row>
    <row r="88" spans="1:22" ht="27.6" x14ac:dyDescent="0.3">
      <c r="A88" s="85">
        <v>1</v>
      </c>
      <c r="B88" s="63" t="s">
        <v>238</v>
      </c>
      <c r="C88" s="12" t="s">
        <v>236</v>
      </c>
      <c r="D88" s="78" t="s">
        <v>237</v>
      </c>
      <c r="E88" s="28" t="s">
        <v>244</v>
      </c>
      <c r="F88" s="20" t="s">
        <v>246</v>
      </c>
      <c r="G88" s="23"/>
      <c r="H88" s="95">
        <f>M88+O88+Q88+T88</f>
        <v>570212.6</v>
      </c>
      <c r="I88" s="23"/>
      <c r="J88" s="22"/>
      <c r="K88" s="22"/>
      <c r="L88" s="21">
        <v>40477</v>
      </c>
      <c r="M88" s="8">
        <v>40477</v>
      </c>
      <c r="N88" s="21">
        <v>189520</v>
      </c>
      <c r="O88" s="8">
        <v>153390.19</v>
      </c>
      <c r="P88" s="8">
        <v>285000</v>
      </c>
      <c r="Q88" s="8">
        <v>63654.06</v>
      </c>
      <c r="R88" s="8"/>
      <c r="S88" s="8">
        <v>322080</v>
      </c>
      <c r="T88" s="8">
        <v>312691.34999999998</v>
      </c>
      <c r="U88" s="74">
        <v>1</v>
      </c>
      <c r="V88" s="61">
        <f t="shared" ref="V88:V90" si="11">K88+M88+O88+Q88+T88</f>
        <v>570212.6</v>
      </c>
    </row>
    <row r="89" spans="1:22" ht="27.6" x14ac:dyDescent="0.3">
      <c r="A89" s="85">
        <v>2</v>
      </c>
      <c r="B89" s="63" t="s">
        <v>239</v>
      </c>
      <c r="C89" s="12" t="s">
        <v>236</v>
      </c>
      <c r="D89" s="78" t="s">
        <v>237</v>
      </c>
      <c r="E89" s="28" t="s">
        <v>244</v>
      </c>
      <c r="F89" s="20" t="s">
        <v>246</v>
      </c>
      <c r="G89" s="23"/>
      <c r="H89" s="95">
        <f t="shared" ref="H89:H90" si="12">M89+O89+Q89+T89</f>
        <v>46633.760000000002</v>
      </c>
      <c r="I89" s="23"/>
      <c r="J89" s="22"/>
      <c r="K89" s="22"/>
      <c r="L89" s="21">
        <v>40477</v>
      </c>
      <c r="M89" s="8">
        <v>40181</v>
      </c>
      <c r="N89" s="27">
        <v>29520</v>
      </c>
      <c r="O89" s="8">
        <v>6452.76</v>
      </c>
      <c r="P89" s="8"/>
      <c r="Q89" s="8"/>
      <c r="R89" s="8"/>
      <c r="S89" s="8"/>
      <c r="T89" s="8"/>
      <c r="U89" s="74">
        <v>1</v>
      </c>
      <c r="V89" s="61">
        <f t="shared" si="11"/>
        <v>46633.760000000002</v>
      </c>
    </row>
    <row r="90" spans="1:22" ht="27.6" x14ac:dyDescent="0.3">
      <c r="A90" s="85">
        <v>3</v>
      </c>
      <c r="B90" s="63" t="s">
        <v>240</v>
      </c>
      <c r="C90" s="12" t="s">
        <v>236</v>
      </c>
      <c r="D90" s="78" t="s">
        <v>241</v>
      </c>
      <c r="E90" s="28" t="s">
        <v>245</v>
      </c>
      <c r="F90" s="20" t="s">
        <v>246</v>
      </c>
      <c r="G90" s="23"/>
      <c r="H90" s="95">
        <f t="shared" si="12"/>
        <v>31988.799999999999</v>
      </c>
      <c r="I90" s="23"/>
      <c r="J90" s="22"/>
      <c r="K90" s="22"/>
      <c r="L90" s="26">
        <v>21000</v>
      </c>
      <c r="M90" s="8">
        <v>21000</v>
      </c>
      <c r="N90" s="26"/>
      <c r="O90" s="8"/>
      <c r="P90" s="8">
        <v>35150</v>
      </c>
      <c r="Q90" s="8">
        <v>2356</v>
      </c>
      <c r="R90" s="8"/>
      <c r="S90" s="8">
        <v>190000</v>
      </c>
      <c r="T90" s="8">
        <v>8632.7999999999993</v>
      </c>
      <c r="U90" s="74">
        <v>1</v>
      </c>
      <c r="V90" s="61">
        <f t="shared" si="11"/>
        <v>31988.799999999999</v>
      </c>
    </row>
    <row r="91" spans="1:22" x14ac:dyDescent="0.3">
      <c r="A91" s="24"/>
      <c r="B91" s="63"/>
      <c r="C91" s="12"/>
      <c r="D91" s="78" t="s">
        <v>316</v>
      </c>
      <c r="E91" s="28"/>
      <c r="F91" s="20"/>
      <c r="G91" s="23"/>
      <c r="H91" s="52">
        <f>I91+K91+M91+O91+Q91+T91</f>
        <v>648835.15999999992</v>
      </c>
      <c r="I91" s="23"/>
      <c r="J91" s="21"/>
      <c r="K91" s="21"/>
      <c r="L91" s="22">
        <f t="shared" ref="L91:T91" si="13">L88+L89+L90</f>
        <v>101954</v>
      </c>
      <c r="M91" s="22">
        <f t="shared" si="13"/>
        <v>101658</v>
      </c>
      <c r="N91" s="22">
        <f t="shared" si="13"/>
        <v>219040</v>
      </c>
      <c r="O91" s="22">
        <f t="shared" si="13"/>
        <v>159842.95000000001</v>
      </c>
      <c r="P91" s="22">
        <f t="shared" si="13"/>
        <v>320150</v>
      </c>
      <c r="Q91" s="22">
        <f t="shared" si="13"/>
        <v>66010.06</v>
      </c>
      <c r="R91" s="22">
        <f t="shared" si="13"/>
        <v>0</v>
      </c>
      <c r="S91" s="22">
        <f t="shared" si="13"/>
        <v>512080</v>
      </c>
      <c r="T91" s="29">
        <f t="shared" si="13"/>
        <v>321324.14999999997</v>
      </c>
      <c r="U91" s="74"/>
    </row>
    <row r="92" spans="1:22" x14ac:dyDescent="0.3">
      <c r="A92" s="99" t="s">
        <v>325</v>
      </c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1"/>
      <c r="R92" s="101"/>
      <c r="S92" s="101"/>
      <c r="T92" s="102"/>
      <c r="U92" s="74"/>
    </row>
    <row r="93" spans="1:22" ht="27" customHeight="1" x14ac:dyDescent="0.3">
      <c r="A93" s="85">
        <v>1</v>
      </c>
      <c r="B93" s="63" t="s">
        <v>327</v>
      </c>
      <c r="C93" s="12" t="s">
        <v>236</v>
      </c>
      <c r="D93" s="81" t="s">
        <v>39</v>
      </c>
      <c r="E93" s="28" t="s">
        <v>244</v>
      </c>
      <c r="F93" s="20" t="s">
        <v>246</v>
      </c>
      <c r="G93" s="23"/>
      <c r="H93" s="95">
        <f>M93+O93+Q93+T93</f>
        <v>306587.59999999998</v>
      </c>
      <c r="I93" s="23"/>
      <c r="J93" s="22"/>
      <c r="K93" s="8">
        <v>59003.61</v>
      </c>
      <c r="L93" s="8">
        <v>40477</v>
      </c>
      <c r="M93" s="8">
        <v>17700</v>
      </c>
      <c r="N93" s="21"/>
      <c r="O93" s="8">
        <v>99750</v>
      </c>
      <c r="P93" s="8"/>
      <c r="Q93" s="8">
        <v>34003.300000000003</v>
      </c>
      <c r="R93" s="8"/>
      <c r="S93" s="8"/>
      <c r="T93" s="8">
        <v>155134.29999999999</v>
      </c>
      <c r="U93" s="74">
        <v>1</v>
      </c>
      <c r="V93" s="61">
        <f t="shared" ref="V93:V94" si="14">K93+M93+O93+Q93+T93</f>
        <v>365591.20999999996</v>
      </c>
    </row>
    <row r="94" spans="1:22" ht="23.25" customHeight="1" x14ac:dyDescent="0.3">
      <c r="A94" s="85">
        <v>2</v>
      </c>
      <c r="B94" s="63" t="s">
        <v>328</v>
      </c>
      <c r="C94" s="12" t="s">
        <v>236</v>
      </c>
      <c r="D94" s="81" t="s">
        <v>39</v>
      </c>
      <c r="E94" s="28" t="s">
        <v>244</v>
      </c>
      <c r="F94" s="20" t="s">
        <v>246</v>
      </c>
      <c r="G94" s="23"/>
      <c r="H94" s="95">
        <f t="shared" ref="H94" si="15">M94+O94+Q94+T94</f>
        <v>124245.4</v>
      </c>
      <c r="I94" s="23"/>
      <c r="J94" s="22"/>
      <c r="K94" s="22"/>
      <c r="L94" s="21">
        <v>40477</v>
      </c>
      <c r="M94" s="8"/>
      <c r="N94" s="27"/>
      <c r="O94" s="8"/>
      <c r="P94" s="8"/>
      <c r="Q94" s="8"/>
      <c r="R94" s="8"/>
      <c r="S94" s="8"/>
      <c r="T94" s="8">
        <v>124245.4</v>
      </c>
      <c r="U94" s="74">
        <v>1</v>
      </c>
      <c r="V94" s="61">
        <f t="shared" si="14"/>
        <v>124245.4</v>
      </c>
    </row>
    <row r="95" spans="1:22" x14ac:dyDescent="0.3">
      <c r="A95" s="24"/>
      <c r="B95" s="63"/>
      <c r="C95" s="12"/>
      <c r="D95" s="81" t="s">
        <v>316</v>
      </c>
      <c r="E95" s="28"/>
      <c r="F95" s="20"/>
      <c r="G95" s="23"/>
      <c r="H95" s="52">
        <f>I95+K95+M95+O95+Q95+T95</f>
        <v>430832.99999999994</v>
      </c>
      <c r="I95" s="23"/>
      <c r="J95" s="21"/>
      <c r="K95" s="21"/>
      <c r="L95" s="22">
        <f t="shared" ref="L95:T95" si="16">L92+L93+L94</f>
        <v>80954</v>
      </c>
      <c r="M95" s="22">
        <f t="shared" si="16"/>
        <v>17700</v>
      </c>
      <c r="N95" s="22">
        <f t="shared" si="16"/>
        <v>0</v>
      </c>
      <c r="O95" s="22">
        <f t="shared" si="16"/>
        <v>99750</v>
      </c>
      <c r="P95" s="22">
        <f t="shared" si="16"/>
        <v>0</v>
      </c>
      <c r="Q95" s="22">
        <f t="shared" si="16"/>
        <v>34003.300000000003</v>
      </c>
      <c r="R95" s="22">
        <f t="shared" si="16"/>
        <v>0</v>
      </c>
      <c r="S95" s="22">
        <f t="shared" si="16"/>
        <v>0</v>
      </c>
      <c r="T95" s="29">
        <f t="shared" si="16"/>
        <v>279379.69999999995</v>
      </c>
      <c r="U95" s="74"/>
    </row>
    <row r="96" spans="1:22" ht="27.75" customHeight="1" x14ac:dyDescent="0.3">
      <c r="A96" s="99" t="s">
        <v>326</v>
      </c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1"/>
      <c r="R96" s="101"/>
      <c r="S96" s="101"/>
      <c r="T96" s="102"/>
      <c r="U96" s="74"/>
    </row>
    <row r="97" spans="1:21" ht="27.6" x14ac:dyDescent="0.3">
      <c r="A97" s="24">
        <v>1</v>
      </c>
      <c r="B97" s="63" t="s">
        <v>260</v>
      </c>
      <c r="C97" s="12"/>
      <c r="D97" s="78" t="s">
        <v>73</v>
      </c>
      <c r="E97" s="28"/>
      <c r="F97" s="20"/>
      <c r="G97" s="23"/>
      <c r="H97" s="93">
        <f>M97+O97+Q97+T97</f>
        <v>2257207.0240000002</v>
      </c>
      <c r="I97" s="23"/>
      <c r="J97" s="21"/>
      <c r="K97" s="21"/>
      <c r="L97" s="22"/>
      <c r="M97" s="8">
        <v>598229.75450000004</v>
      </c>
      <c r="N97" s="8">
        <v>1166507.2694999999</v>
      </c>
      <c r="O97" s="8">
        <v>1166507.2694999999</v>
      </c>
      <c r="P97" s="8">
        <v>0</v>
      </c>
      <c r="Q97" s="8">
        <v>492470</v>
      </c>
      <c r="R97" s="8">
        <v>1166507.2694999999</v>
      </c>
      <c r="S97" s="8">
        <v>492470</v>
      </c>
      <c r="T97" s="8">
        <v>0</v>
      </c>
      <c r="U97" s="74"/>
    </row>
    <row r="98" spans="1:21" ht="27.6" x14ac:dyDescent="0.3">
      <c r="A98" s="24">
        <v>2</v>
      </c>
      <c r="B98" s="63" t="s">
        <v>261</v>
      </c>
      <c r="C98" s="12"/>
      <c r="D98" s="78" t="s">
        <v>73</v>
      </c>
      <c r="E98" s="28"/>
      <c r="F98" s="20"/>
      <c r="G98" s="23"/>
      <c r="H98" s="93">
        <f t="shared" ref="H98:H110" si="17">M98+O98+Q98+T98</f>
        <v>1622890</v>
      </c>
      <c r="I98" s="23"/>
      <c r="J98" s="21"/>
      <c r="K98" s="21"/>
      <c r="L98" s="22"/>
      <c r="M98" s="8">
        <v>471250</v>
      </c>
      <c r="N98" s="8">
        <v>562220</v>
      </c>
      <c r="O98" s="8">
        <v>562220</v>
      </c>
      <c r="P98" s="8">
        <v>0</v>
      </c>
      <c r="Q98" s="8">
        <v>589420</v>
      </c>
      <c r="R98" s="8">
        <v>562220</v>
      </c>
      <c r="S98" s="8">
        <v>589420</v>
      </c>
      <c r="T98" s="8">
        <v>0</v>
      </c>
      <c r="U98" s="74"/>
    </row>
    <row r="99" spans="1:21" ht="27.6" x14ac:dyDescent="0.3">
      <c r="A99" s="85">
        <v>3</v>
      </c>
      <c r="B99" s="63" t="s">
        <v>262</v>
      </c>
      <c r="C99" s="12"/>
      <c r="D99" s="78" t="s">
        <v>310</v>
      </c>
      <c r="E99" s="28"/>
      <c r="F99" s="20"/>
      <c r="G99" s="23"/>
      <c r="H99" s="93">
        <f t="shared" si="17"/>
        <v>596596.27223</v>
      </c>
      <c r="I99" s="23"/>
      <c r="J99" s="21"/>
      <c r="K99" s="21"/>
      <c r="L99" s="22"/>
      <c r="M99" s="8">
        <v>183044.09</v>
      </c>
      <c r="N99" s="8">
        <v>224256.39923000001</v>
      </c>
      <c r="O99" s="8">
        <v>224256.39923000001</v>
      </c>
      <c r="P99" s="8">
        <v>17841.698499999999</v>
      </c>
      <c r="Q99" s="8">
        <v>171454.0845</v>
      </c>
      <c r="R99" s="8">
        <v>224256.39923000001</v>
      </c>
      <c r="S99" s="8">
        <v>171454.0845</v>
      </c>
      <c r="T99" s="8">
        <v>17841.698499999999</v>
      </c>
      <c r="U99" s="74"/>
    </row>
    <row r="100" spans="1:21" x14ac:dyDescent="0.3">
      <c r="A100" s="24">
        <v>4</v>
      </c>
      <c r="B100" s="63" t="s">
        <v>263</v>
      </c>
      <c r="C100" s="12"/>
      <c r="D100" s="78" t="s">
        <v>162</v>
      </c>
      <c r="E100" s="28"/>
      <c r="F100" s="20"/>
      <c r="G100" s="23"/>
      <c r="H100" s="93">
        <f t="shared" si="17"/>
        <v>468518.321</v>
      </c>
      <c r="I100" s="23"/>
      <c r="J100" s="21"/>
      <c r="K100" s="21"/>
      <c r="L100" s="22"/>
      <c r="M100" s="8">
        <v>102534.962</v>
      </c>
      <c r="N100" s="8">
        <v>203902.0785</v>
      </c>
      <c r="O100" s="8">
        <v>203902.0785</v>
      </c>
      <c r="P100" s="8">
        <v>21727.646000000001</v>
      </c>
      <c r="Q100" s="8">
        <v>140353.63449999999</v>
      </c>
      <c r="R100" s="8">
        <v>203902.0785</v>
      </c>
      <c r="S100" s="8">
        <v>140353.63449999999</v>
      </c>
      <c r="T100" s="8">
        <v>21727.646000000001</v>
      </c>
      <c r="U100" s="74"/>
    </row>
    <row r="101" spans="1:21" x14ac:dyDescent="0.3">
      <c r="A101" s="24">
        <v>5</v>
      </c>
      <c r="B101" s="63" t="s">
        <v>264</v>
      </c>
      <c r="C101" s="12"/>
      <c r="D101" s="78" t="s">
        <v>273</v>
      </c>
      <c r="E101" s="28"/>
      <c r="F101" s="20"/>
      <c r="G101" s="23"/>
      <c r="H101" s="93">
        <f t="shared" si="17"/>
        <v>5331.2802500000007</v>
      </c>
      <c r="I101" s="23"/>
      <c r="J101" s="21"/>
      <c r="K101" s="21"/>
      <c r="L101" s="22"/>
      <c r="M101" s="8">
        <v>5281.2112500000003</v>
      </c>
      <c r="N101" s="8">
        <v>50.069000000000003</v>
      </c>
      <c r="O101" s="8">
        <v>50.069000000000003</v>
      </c>
      <c r="P101" s="8" t="s">
        <v>278</v>
      </c>
      <c r="Q101" s="8"/>
      <c r="R101" s="8">
        <v>50.069000000000003</v>
      </c>
      <c r="S101" s="8" t="s">
        <v>278</v>
      </c>
      <c r="T101" s="8"/>
      <c r="U101" s="74"/>
    </row>
    <row r="102" spans="1:21" x14ac:dyDescent="0.3">
      <c r="A102" s="24">
        <v>6</v>
      </c>
      <c r="B102" s="63" t="s">
        <v>265</v>
      </c>
      <c r="C102" s="12"/>
      <c r="D102" s="78" t="s">
        <v>274</v>
      </c>
      <c r="E102" s="28"/>
      <c r="F102" s="20"/>
      <c r="G102" s="23"/>
      <c r="H102" s="93">
        <f t="shared" si="17"/>
        <v>330000</v>
      </c>
      <c r="I102" s="23"/>
      <c r="J102" s="21"/>
      <c r="K102" s="21"/>
      <c r="L102" s="22"/>
      <c r="M102" s="8">
        <v>0</v>
      </c>
      <c r="N102" s="8">
        <v>100000</v>
      </c>
      <c r="O102" s="8">
        <v>100000</v>
      </c>
      <c r="P102" s="8">
        <v>130000</v>
      </c>
      <c r="Q102" s="8">
        <v>100000</v>
      </c>
      <c r="R102" s="8">
        <v>100000</v>
      </c>
      <c r="S102" s="8">
        <v>100000</v>
      </c>
      <c r="T102" s="8">
        <v>130000</v>
      </c>
      <c r="U102" s="74"/>
    </row>
    <row r="103" spans="1:21" x14ac:dyDescent="0.3">
      <c r="A103" s="24">
        <v>7</v>
      </c>
      <c r="B103" s="63" t="s">
        <v>266</v>
      </c>
      <c r="C103" s="12"/>
      <c r="D103" s="78" t="s">
        <v>8</v>
      </c>
      <c r="E103" s="28"/>
      <c r="F103" s="20"/>
      <c r="G103" s="23"/>
      <c r="H103" s="93">
        <f t="shared" si="17"/>
        <v>60316.281219999997</v>
      </c>
      <c r="I103" s="23"/>
      <c r="J103" s="21"/>
      <c r="K103" s="21"/>
      <c r="L103" s="22"/>
      <c r="M103" s="8">
        <v>56286.281219999997</v>
      </c>
      <c r="N103" s="8">
        <v>4030</v>
      </c>
      <c r="O103" s="8">
        <v>4030</v>
      </c>
      <c r="P103" s="8">
        <v>0</v>
      </c>
      <c r="Q103" s="8">
        <v>0</v>
      </c>
      <c r="R103" s="8">
        <v>4030</v>
      </c>
      <c r="S103" s="8">
        <v>0</v>
      </c>
      <c r="T103" s="8">
        <v>0</v>
      </c>
      <c r="U103" s="74"/>
    </row>
    <row r="104" spans="1:21" x14ac:dyDescent="0.3">
      <c r="A104" s="24">
        <v>8</v>
      </c>
      <c r="B104" s="63" t="s">
        <v>267</v>
      </c>
      <c r="C104" s="12"/>
      <c r="D104" s="78" t="s">
        <v>275</v>
      </c>
      <c r="E104" s="28"/>
      <c r="F104" s="20"/>
      <c r="G104" s="23"/>
      <c r="H104" s="93">
        <f t="shared" si="17"/>
        <v>207120.43961</v>
      </c>
      <c r="I104" s="23"/>
      <c r="J104" s="21"/>
      <c r="K104" s="21"/>
      <c r="L104" s="22"/>
      <c r="M104" s="8">
        <v>7853.3209999999999</v>
      </c>
      <c r="N104" s="8">
        <v>117687.11861</v>
      </c>
      <c r="O104" s="8">
        <v>117687.11861</v>
      </c>
      <c r="P104" s="8">
        <v>0</v>
      </c>
      <c r="Q104" s="8">
        <v>81580</v>
      </c>
      <c r="R104" s="8">
        <v>117687.11861</v>
      </c>
      <c r="S104" s="8">
        <v>81580</v>
      </c>
      <c r="T104" s="8">
        <v>0</v>
      </c>
      <c r="U104" s="74"/>
    </row>
    <row r="105" spans="1:21" ht="27.6" x14ac:dyDescent="0.3">
      <c r="A105" s="24">
        <v>9</v>
      </c>
      <c r="B105" s="63" t="s">
        <v>321</v>
      </c>
      <c r="C105" s="12"/>
      <c r="D105" s="78" t="s">
        <v>15</v>
      </c>
      <c r="E105" s="28"/>
      <c r="F105" s="20"/>
      <c r="G105" s="23"/>
      <c r="H105" s="93">
        <f t="shared" si="17"/>
        <v>384200</v>
      </c>
      <c r="I105" s="23"/>
      <c r="J105" s="21"/>
      <c r="K105" s="21"/>
      <c r="L105" s="22"/>
      <c r="M105" s="8">
        <v>200020.73800000001</v>
      </c>
      <c r="N105" s="8">
        <v>184179.26199999999</v>
      </c>
      <c r="O105" s="8">
        <v>184179.26199999999</v>
      </c>
      <c r="P105" s="8">
        <v>0</v>
      </c>
      <c r="Q105" s="8">
        <v>0</v>
      </c>
      <c r="R105" s="8">
        <v>184179.26199999999</v>
      </c>
      <c r="S105" s="8">
        <v>0</v>
      </c>
      <c r="T105" s="8">
        <v>0</v>
      </c>
      <c r="U105" s="74"/>
    </row>
    <row r="106" spans="1:21" ht="27.6" x14ac:dyDescent="0.3">
      <c r="A106" s="24">
        <v>10</v>
      </c>
      <c r="B106" s="63" t="s">
        <v>268</v>
      </c>
      <c r="C106" s="12"/>
      <c r="D106" s="78" t="s">
        <v>28</v>
      </c>
      <c r="E106" s="28"/>
      <c r="F106" s="20"/>
      <c r="G106" s="23"/>
      <c r="H106" s="93">
        <f t="shared" si="17"/>
        <v>394456.63899999997</v>
      </c>
      <c r="I106" s="23"/>
      <c r="J106" s="21"/>
      <c r="K106" s="21"/>
      <c r="L106" s="22"/>
      <c r="M106" s="8">
        <v>145146.639</v>
      </c>
      <c r="N106" s="8">
        <v>117700</v>
      </c>
      <c r="O106" s="8">
        <v>117700</v>
      </c>
      <c r="P106" s="8">
        <v>0</v>
      </c>
      <c r="Q106" s="8">
        <v>131610</v>
      </c>
      <c r="R106" s="8">
        <v>117700</v>
      </c>
      <c r="S106" s="8">
        <v>131610</v>
      </c>
      <c r="T106" s="8">
        <v>0</v>
      </c>
      <c r="U106" s="74"/>
    </row>
    <row r="107" spans="1:21" ht="41.4" x14ac:dyDescent="0.3">
      <c r="A107" s="24">
        <v>11</v>
      </c>
      <c r="B107" s="63" t="s">
        <v>269</v>
      </c>
      <c r="C107" s="12"/>
      <c r="D107" s="78" t="s">
        <v>28</v>
      </c>
      <c r="E107" s="28"/>
      <c r="F107" s="20"/>
      <c r="G107" s="23"/>
      <c r="H107" s="93">
        <f t="shared" si="17"/>
        <v>379695.1115</v>
      </c>
      <c r="I107" s="23"/>
      <c r="J107" s="21"/>
      <c r="K107" s="21"/>
      <c r="L107" s="22"/>
      <c r="M107" s="8">
        <v>70305.115000000005</v>
      </c>
      <c r="N107" s="8">
        <v>90849.996499999994</v>
      </c>
      <c r="O107" s="8">
        <v>90849.996499999994</v>
      </c>
      <c r="P107" s="8">
        <v>45830</v>
      </c>
      <c r="Q107" s="8">
        <v>172710</v>
      </c>
      <c r="R107" s="8">
        <v>90849.996499999994</v>
      </c>
      <c r="S107" s="8">
        <v>172710</v>
      </c>
      <c r="T107" s="8">
        <v>45830</v>
      </c>
      <c r="U107" s="74"/>
    </row>
    <row r="108" spans="1:21" ht="41.4" x14ac:dyDescent="0.3">
      <c r="A108" s="24">
        <v>12</v>
      </c>
      <c r="B108" s="63" t="s">
        <v>270</v>
      </c>
      <c r="C108" s="12"/>
      <c r="D108" s="78" t="s">
        <v>8</v>
      </c>
      <c r="E108" s="28"/>
      <c r="F108" s="20"/>
      <c r="G108" s="23"/>
      <c r="H108" s="93">
        <f t="shared" si="17"/>
        <v>3188914.227</v>
      </c>
      <c r="I108" s="23"/>
      <c r="J108" s="21"/>
      <c r="K108" s="21"/>
      <c r="L108" s="22"/>
      <c r="M108" s="8">
        <v>0</v>
      </c>
      <c r="N108" s="8">
        <v>0</v>
      </c>
      <c r="O108" s="8">
        <v>0</v>
      </c>
      <c r="P108" s="8">
        <v>2180000</v>
      </c>
      <c r="Q108" s="8">
        <v>1008914.227</v>
      </c>
      <c r="R108" s="8">
        <v>0</v>
      </c>
      <c r="S108" s="8">
        <v>1008914.227</v>
      </c>
      <c r="T108" s="8">
        <v>2180000</v>
      </c>
      <c r="U108" s="74"/>
    </row>
    <row r="109" spans="1:21" x14ac:dyDescent="0.3">
      <c r="A109" s="24">
        <v>13</v>
      </c>
      <c r="B109" s="63" t="s">
        <v>271</v>
      </c>
      <c r="C109" s="12"/>
      <c r="D109" s="78" t="s">
        <v>276</v>
      </c>
      <c r="E109" s="28"/>
      <c r="F109" s="20"/>
      <c r="G109" s="23"/>
      <c r="H109" s="93">
        <f t="shared" si="17"/>
        <v>16526</v>
      </c>
      <c r="I109" s="23"/>
      <c r="J109" s="21"/>
      <c r="K109" s="21"/>
      <c r="L109" s="22"/>
      <c r="M109" s="8"/>
      <c r="N109" s="8" t="s">
        <v>278</v>
      </c>
      <c r="O109" s="8"/>
      <c r="P109" s="8">
        <v>16526</v>
      </c>
      <c r="Q109" s="8"/>
      <c r="R109" s="8" t="s">
        <v>278</v>
      </c>
      <c r="S109" s="8" t="s">
        <v>278</v>
      </c>
      <c r="T109" s="8">
        <v>16526</v>
      </c>
      <c r="U109" s="74"/>
    </row>
    <row r="110" spans="1:21" ht="27.6" x14ac:dyDescent="0.3">
      <c r="A110" s="24">
        <v>14</v>
      </c>
      <c r="B110" s="63" t="s">
        <v>272</v>
      </c>
      <c r="C110" s="12"/>
      <c r="D110" s="78" t="s">
        <v>8</v>
      </c>
      <c r="E110" s="28"/>
      <c r="F110" s="20"/>
      <c r="G110" s="23"/>
      <c r="H110" s="23">
        <f t="shared" si="17"/>
        <v>0</v>
      </c>
      <c r="I110" s="23"/>
      <c r="J110" s="21"/>
      <c r="K110" s="21"/>
      <c r="L110" s="22"/>
      <c r="M110" s="21"/>
      <c r="N110" s="21" t="s">
        <v>278</v>
      </c>
      <c r="O110" s="21"/>
      <c r="P110" s="21" t="s">
        <v>278</v>
      </c>
      <c r="Q110" s="21"/>
      <c r="R110" s="21" t="s">
        <v>278</v>
      </c>
      <c r="S110" s="21" t="s">
        <v>278</v>
      </c>
      <c r="T110" s="26"/>
      <c r="U110" s="74"/>
    </row>
    <row r="111" spans="1:21" x14ac:dyDescent="0.3">
      <c r="A111" s="24"/>
      <c r="B111" s="12"/>
      <c r="C111" s="12"/>
      <c r="D111" s="69" t="s">
        <v>322</v>
      </c>
      <c r="E111" s="28"/>
      <c r="F111" s="20"/>
      <c r="G111" s="23"/>
      <c r="H111" s="23">
        <f>I111+K111+M111+O111+Q111+T111</f>
        <v>9911771.5958099999</v>
      </c>
      <c r="I111" s="23"/>
      <c r="J111" s="21"/>
      <c r="K111" s="21"/>
      <c r="L111" s="22"/>
      <c r="M111" s="22">
        <f>SUM(M97:M110)</f>
        <v>1839952.1119700002</v>
      </c>
      <c r="N111" s="22">
        <f t="shared" ref="N111:T111" si="18">SUM(N97:N110)</f>
        <v>2771382.1933400002</v>
      </c>
      <c r="O111" s="22">
        <f t="shared" si="18"/>
        <v>2771382.1933400002</v>
      </c>
      <c r="P111" s="22">
        <f t="shared" si="18"/>
        <v>2411925.3445000001</v>
      </c>
      <c r="Q111" s="22">
        <f t="shared" si="18"/>
        <v>2888511.9459999995</v>
      </c>
      <c r="R111" s="22">
        <f t="shared" si="18"/>
        <v>2771382.1933400002</v>
      </c>
      <c r="S111" s="22">
        <f t="shared" si="18"/>
        <v>2888511.9459999995</v>
      </c>
      <c r="T111" s="22">
        <f t="shared" si="18"/>
        <v>2411925.3445000001</v>
      </c>
      <c r="U111" s="74"/>
    </row>
    <row r="112" spans="1:21" ht="47.4" customHeight="1" x14ac:dyDescent="0.3">
      <c r="A112" s="99" t="s">
        <v>277</v>
      </c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1"/>
      <c r="R112" s="101"/>
      <c r="S112" s="101"/>
      <c r="T112" s="102"/>
      <c r="U112" s="74"/>
    </row>
    <row r="113" spans="1:21" ht="33.6" customHeight="1" x14ac:dyDescent="0.3">
      <c r="A113" s="12">
        <v>1</v>
      </c>
      <c r="B113" s="62" t="s">
        <v>279</v>
      </c>
      <c r="C113" s="56" t="s">
        <v>280</v>
      </c>
      <c r="D113" s="66" t="s">
        <v>73</v>
      </c>
      <c r="E113" s="3"/>
      <c r="F113" s="9"/>
      <c r="G113" s="23"/>
      <c r="H113" s="93">
        <f>I113+K113+M113+O113+Q113+T113</f>
        <v>608271.52453000005</v>
      </c>
      <c r="I113" s="8">
        <v>39649.470990000002</v>
      </c>
      <c r="J113" s="8"/>
      <c r="K113" s="8">
        <v>92659.749400000001</v>
      </c>
      <c r="L113" s="8">
        <v>100000</v>
      </c>
      <c r="M113" s="8">
        <v>100000</v>
      </c>
      <c r="N113" s="8">
        <v>120283.43595000001</v>
      </c>
      <c r="O113" s="8">
        <v>113492.95422</v>
      </c>
      <c r="P113" s="8">
        <v>120283.43595000001</v>
      </c>
      <c r="Q113" s="8">
        <v>120283.43595000001</v>
      </c>
      <c r="R113" s="8">
        <v>113492.95422</v>
      </c>
      <c r="S113" s="8">
        <v>120283.43595000001</v>
      </c>
      <c r="T113" s="8">
        <v>142185.91396999999</v>
      </c>
      <c r="U113" s="74"/>
    </row>
    <row r="114" spans="1:21" ht="27.6" x14ac:dyDescent="0.3">
      <c r="A114" s="12">
        <v>2</v>
      </c>
      <c r="B114" s="62" t="s">
        <v>281</v>
      </c>
      <c r="C114" s="3" t="s">
        <v>173</v>
      </c>
      <c r="D114" s="66" t="s">
        <v>4</v>
      </c>
      <c r="E114" s="3"/>
      <c r="F114" s="9"/>
      <c r="G114" s="23"/>
      <c r="H114" s="93">
        <f t="shared" ref="H114:H123" si="19">I114+K114+M114+O114+Q114+T114</f>
        <v>85946.787930000006</v>
      </c>
      <c r="I114" s="8">
        <v>11809.022999999999</v>
      </c>
      <c r="J114" s="8"/>
      <c r="K114" s="8">
        <v>7890.7830000000004</v>
      </c>
      <c r="L114" s="8">
        <v>23286.189979999999</v>
      </c>
      <c r="M114" s="8">
        <v>23286.189979999999</v>
      </c>
      <c r="N114" s="8">
        <v>10342.523999999999</v>
      </c>
      <c r="O114" s="8">
        <v>25290.511999999999</v>
      </c>
      <c r="P114" s="8">
        <v>10342.523999999999</v>
      </c>
      <c r="Q114" s="8">
        <v>10342.523999999999</v>
      </c>
      <c r="R114" s="8">
        <v>25290.511999999999</v>
      </c>
      <c r="S114" s="8">
        <v>10342.523999999999</v>
      </c>
      <c r="T114" s="8">
        <v>7327.7559499999998</v>
      </c>
      <c r="U114" s="74"/>
    </row>
    <row r="115" spans="1:21" ht="27.6" x14ac:dyDescent="0.3">
      <c r="A115" s="12">
        <v>3</v>
      </c>
      <c r="B115" s="62" t="s">
        <v>282</v>
      </c>
      <c r="C115" s="3" t="s">
        <v>283</v>
      </c>
      <c r="D115" s="66" t="s">
        <v>43</v>
      </c>
      <c r="E115" s="3"/>
      <c r="F115" s="9"/>
      <c r="G115" s="23"/>
      <c r="H115" s="93">
        <f t="shared" si="19"/>
        <v>145172.3616</v>
      </c>
      <c r="I115" s="8">
        <v>0</v>
      </c>
      <c r="J115" s="8"/>
      <c r="K115" s="8">
        <v>54627.814129999999</v>
      </c>
      <c r="L115" s="8">
        <v>46543.4467</v>
      </c>
      <c r="M115" s="8">
        <v>46543.4467</v>
      </c>
      <c r="N115" s="8">
        <v>10530.924300000001</v>
      </c>
      <c r="O115" s="8">
        <v>28577.47235</v>
      </c>
      <c r="P115" s="8">
        <v>10530.924300000001</v>
      </c>
      <c r="Q115" s="8">
        <v>10530.924300000001</v>
      </c>
      <c r="R115" s="8">
        <v>28577.47235</v>
      </c>
      <c r="S115" s="8">
        <v>10530.924300000001</v>
      </c>
      <c r="T115" s="8">
        <v>4892.7041200000003</v>
      </c>
      <c r="U115" s="74"/>
    </row>
    <row r="116" spans="1:21" x14ac:dyDescent="0.3">
      <c r="A116" s="12">
        <v>4</v>
      </c>
      <c r="B116" s="62" t="s">
        <v>284</v>
      </c>
      <c r="C116" s="3" t="s">
        <v>285</v>
      </c>
      <c r="D116" s="66" t="s">
        <v>314</v>
      </c>
      <c r="E116" s="3"/>
      <c r="F116" s="9"/>
      <c r="G116" s="23"/>
      <c r="H116" s="93">
        <f t="shared" si="19"/>
        <v>40662.116820000003</v>
      </c>
      <c r="I116" s="8">
        <v>0</v>
      </c>
      <c r="J116" s="8"/>
      <c r="K116" s="8">
        <v>14467.100380000002</v>
      </c>
      <c r="L116" s="8">
        <v>11632.466849999999</v>
      </c>
      <c r="M116" s="8">
        <v>11632.466849999999</v>
      </c>
      <c r="N116" s="8">
        <v>4094.0795600000001</v>
      </c>
      <c r="O116" s="8">
        <v>7413.8177500000002</v>
      </c>
      <c r="P116" s="8">
        <v>4094.0795600000001</v>
      </c>
      <c r="Q116" s="8">
        <v>4094.0795600000001</v>
      </c>
      <c r="R116" s="8">
        <v>7413.8177500000002</v>
      </c>
      <c r="S116" s="8">
        <v>4094.0795600000001</v>
      </c>
      <c r="T116" s="8">
        <v>3054.6522800000002</v>
      </c>
      <c r="U116" s="74"/>
    </row>
    <row r="117" spans="1:21" ht="25.95" customHeight="1" x14ac:dyDescent="0.3">
      <c r="A117" s="12">
        <v>5</v>
      </c>
      <c r="B117" s="62" t="s">
        <v>286</v>
      </c>
      <c r="C117" s="3" t="s">
        <v>287</v>
      </c>
      <c r="D117" s="66" t="s">
        <v>51</v>
      </c>
      <c r="E117" s="3"/>
      <c r="F117" s="9"/>
      <c r="G117" s="23"/>
      <c r="H117" s="93">
        <f t="shared" si="19"/>
        <v>99433.511279999992</v>
      </c>
      <c r="I117" s="8">
        <v>6682.74449</v>
      </c>
      <c r="J117" s="8"/>
      <c r="K117" s="8">
        <v>24882.453009999997</v>
      </c>
      <c r="L117" s="8">
        <v>25124.985539999998</v>
      </c>
      <c r="M117" s="8">
        <v>25124.985539999998</v>
      </c>
      <c r="N117" s="8">
        <v>13908.784249999999</v>
      </c>
      <c r="O117" s="8">
        <v>18145.422129999999</v>
      </c>
      <c r="P117" s="8">
        <v>13908.784249999999</v>
      </c>
      <c r="Q117" s="8">
        <v>13908.784249999999</v>
      </c>
      <c r="R117" s="8">
        <v>18145.422129999999</v>
      </c>
      <c r="S117" s="8">
        <v>13908.784249999999</v>
      </c>
      <c r="T117" s="8">
        <v>10689.121860000001</v>
      </c>
      <c r="U117" s="74"/>
    </row>
    <row r="118" spans="1:21" ht="20.399999999999999" customHeight="1" x14ac:dyDescent="0.3">
      <c r="A118" s="12">
        <v>6</v>
      </c>
      <c r="B118" s="62" t="s">
        <v>288</v>
      </c>
      <c r="C118" s="3" t="s">
        <v>289</v>
      </c>
      <c r="D118" s="66" t="s">
        <v>8</v>
      </c>
      <c r="E118" s="3"/>
      <c r="F118" s="9"/>
      <c r="G118" s="23"/>
      <c r="H118" s="93">
        <f t="shared" si="19"/>
        <v>20758.258129999998</v>
      </c>
      <c r="I118" s="8">
        <v>50.154629999999997</v>
      </c>
      <c r="J118" s="8"/>
      <c r="K118" s="8">
        <v>4378.9642800000001</v>
      </c>
      <c r="L118" s="8">
        <v>6530.3570499999996</v>
      </c>
      <c r="M118" s="8">
        <v>6530.3570499999996</v>
      </c>
      <c r="N118" s="8">
        <v>3717.3267199999996</v>
      </c>
      <c r="O118" s="8">
        <v>6081.4554499999995</v>
      </c>
      <c r="P118" s="8">
        <v>3717.3267199999996</v>
      </c>
      <c r="Q118" s="8">
        <v>3717.3267199999996</v>
      </c>
      <c r="R118" s="8">
        <v>6081.4554499999995</v>
      </c>
      <c r="S118" s="8">
        <v>3717.3267199999996</v>
      </c>
      <c r="T118" s="8"/>
      <c r="U118" s="74"/>
    </row>
    <row r="119" spans="1:21" ht="19.95" customHeight="1" x14ac:dyDescent="0.3">
      <c r="A119" s="12">
        <v>7</v>
      </c>
      <c r="B119" s="62" t="s">
        <v>290</v>
      </c>
      <c r="C119" s="3" t="s">
        <v>291</v>
      </c>
      <c r="D119" s="66" t="s">
        <v>313</v>
      </c>
      <c r="E119" s="3"/>
      <c r="F119" s="9"/>
      <c r="G119" s="23"/>
      <c r="H119" s="93">
        <f t="shared" si="19"/>
        <v>46815.549520000008</v>
      </c>
      <c r="I119" s="8">
        <v>5515.73</v>
      </c>
      <c r="J119" s="8"/>
      <c r="K119" s="8">
        <v>11955.306299999998</v>
      </c>
      <c r="L119" s="8">
        <v>10857.197109999999</v>
      </c>
      <c r="M119" s="8">
        <v>10857.197109999999</v>
      </c>
      <c r="N119" s="8">
        <v>5823.8858199999995</v>
      </c>
      <c r="O119" s="8">
        <v>8170.3784700000006</v>
      </c>
      <c r="P119" s="8">
        <v>5823.8858199999995</v>
      </c>
      <c r="Q119" s="8">
        <v>5823.8858199999995</v>
      </c>
      <c r="R119" s="8">
        <v>8170.3784700000006</v>
      </c>
      <c r="S119" s="8">
        <v>5823.8858199999995</v>
      </c>
      <c r="T119" s="8">
        <v>4493.0518200000006</v>
      </c>
      <c r="U119" s="74"/>
    </row>
    <row r="120" spans="1:21" ht="18.600000000000001" customHeight="1" x14ac:dyDescent="0.3">
      <c r="A120" s="12">
        <v>8</v>
      </c>
      <c r="B120" s="62" t="s">
        <v>292</v>
      </c>
      <c r="C120" s="3" t="s">
        <v>293</v>
      </c>
      <c r="D120" s="66" t="s">
        <v>102</v>
      </c>
      <c r="E120" s="3"/>
      <c r="F120" s="9"/>
      <c r="G120" s="23"/>
      <c r="H120" s="93">
        <f t="shared" si="19"/>
        <v>69498.960690000007</v>
      </c>
      <c r="I120" s="8">
        <v>172.91095999999999</v>
      </c>
      <c r="J120" s="8"/>
      <c r="K120" s="8">
        <v>15213.680179999999</v>
      </c>
      <c r="L120" s="8">
        <v>21510.042519999999</v>
      </c>
      <c r="M120" s="8">
        <v>21510.042519999999</v>
      </c>
      <c r="N120" s="8">
        <v>15942.2394</v>
      </c>
      <c r="O120" s="8">
        <v>16660.087629999998</v>
      </c>
      <c r="P120" s="8">
        <v>15942.2394</v>
      </c>
      <c r="Q120" s="8">
        <v>15942.2394</v>
      </c>
      <c r="R120" s="8">
        <v>16660.087629999998</v>
      </c>
      <c r="S120" s="8">
        <v>15942.2394</v>
      </c>
      <c r="T120" s="8"/>
      <c r="U120" s="74"/>
    </row>
    <row r="121" spans="1:21" ht="36.6" customHeight="1" x14ac:dyDescent="0.3">
      <c r="A121" s="12">
        <v>9</v>
      </c>
      <c r="B121" s="62" t="s">
        <v>294</v>
      </c>
      <c r="C121" s="3" t="s">
        <v>295</v>
      </c>
      <c r="D121" s="66" t="s">
        <v>8</v>
      </c>
      <c r="E121" s="3"/>
      <c r="F121" s="9"/>
      <c r="G121" s="23"/>
      <c r="H121" s="93">
        <f t="shared" si="19"/>
        <v>27281.733369999998</v>
      </c>
      <c r="I121" s="8">
        <v>1968.0674199999999</v>
      </c>
      <c r="J121" s="8"/>
      <c r="K121" s="8">
        <v>25313.665949999999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/>
      <c r="U121" s="74"/>
    </row>
    <row r="122" spans="1:21" ht="17.399999999999999" customHeight="1" x14ac:dyDescent="0.3">
      <c r="A122" s="12">
        <v>10</v>
      </c>
      <c r="B122" s="62" t="s">
        <v>296</v>
      </c>
      <c r="C122" s="56" t="s">
        <v>14</v>
      </c>
      <c r="D122" s="66" t="s">
        <v>13</v>
      </c>
      <c r="E122" s="3"/>
      <c r="F122" s="9"/>
      <c r="G122" s="23"/>
      <c r="H122" s="93">
        <f t="shared" si="19"/>
        <v>4523.1060299999999</v>
      </c>
      <c r="I122" s="8">
        <v>0</v>
      </c>
      <c r="J122" s="8"/>
      <c r="K122" s="8">
        <v>7.7917800000000002</v>
      </c>
      <c r="L122" s="8">
        <v>4515.3142500000004</v>
      </c>
      <c r="M122" s="8">
        <v>4515.3142500000004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/>
      <c r="U122" s="74"/>
    </row>
    <row r="123" spans="1:21" ht="17.399999999999999" customHeight="1" x14ac:dyDescent="0.3">
      <c r="A123" s="12">
        <v>11</v>
      </c>
      <c r="B123" s="62" t="s">
        <v>297</v>
      </c>
      <c r="C123" s="56" t="s">
        <v>298</v>
      </c>
      <c r="D123" s="66" t="s">
        <v>310</v>
      </c>
      <c r="E123" s="3"/>
      <c r="F123" s="9"/>
      <c r="G123" s="23"/>
      <c r="H123" s="93">
        <f t="shared" si="19"/>
        <v>602.69159000000002</v>
      </c>
      <c r="I123" s="8">
        <v>0</v>
      </c>
      <c r="J123" s="8"/>
      <c r="K123" s="8">
        <v>602.69159000000002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/>
      <c r="U123" s="74"/>
    </row>
    <row r="124" spans="1:21" x14ac:dyDescent="0.3">
      <c r="A124" s="24"/>
      <c r="B124" s="15"/>
      <c r="C124" s="15"/>
      <c r="D124" s="70" t="s">
        <v>322</v>
      </c>
      <c r="E124" s="3"/>
      <c r="F124" s="9"/>
      <c r="G124" s="23"/>
      <c r="H124" s="23">
        <f>I124+K124+M124+O124+Q124+T124</f>
        <v>1148966.60149</v>
      </c>
      <c r="I124" s="23">
        <f>SUM(I113:I123)</f>
        <v>65848.101490000001</v>
      </c>
      <c r="J124" s="26"/>
      <c r="K124" s="29">
        <f>SUM(K113:K123)</f>
        <v>251999.99999999994</v>
      </c>
      <c r="L124" s="29">
        <f t="shared" ref="L124:T124" si="20">SUM(L113:L123)</f>
        <v>249999.99999999997</v>
      </c>
      <c r="M124" s="29">
        <f t="shared" si="20"/>
        <v>249999.99999999997</v>
      </c>
      <c r="N124" s="29">
        <f t="shared" si="20"/>
        <v>184643.20000000004</v>
      </c>
      <c r="O124" s="29">
        <f t="shared" si="20"/>
        <v>223832.09999999998</v>
      </c>
      <c r="P124" s="29">
        <f t="shared" si="20"/>
        <v>184643.20000000004</v>
      </c>
      <c r="Q124" s="29">
        <f t="shared" si="20"/>
        <v>184643.20000000004</v>
      </c>
      <c r="R124" s="29">
        <f t="shared" si="20"/>
        <v>223832.09999999998</v>
      </c>
      <c r="S124" s="29">
        <f t="shared" si="20"/>
        <v>184643.20000000004</v>
      </c>
      <c r="T124" s="29">
        <f t="shared" si="20"/>
        <v>172643.20000000001</v>
      </c>
      <c r="U124" s="74"/>
    </row>
    <row r="125" spans="1:21" x14ac:dyDescent="0.3">
      <c r="A125" s="99" t="s">
        <v>299</v>
      </c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1"/>
      <c r="R125" s="101"/>
      <c r="S125" s="101"/>
      <c r="T125" s="102"/>
      <c r="U125" s="74"/>
    </row>
    <row r="126" spans="1:21" x14ac:dyDescent="0.3">
      <c r="A126" s="12">
        <v>1</v>
      </c>
      <c r="B126" s="62" t="s">
        <v>300</v>
      </c>
      <c r="C126" s="15"/>
      <c r="D126" s="66" t="s">
        <v>28</v>
      </c>
      <c r="E126" s="3"/>
      <c r="F126" s="9"/>
      <c r="G126" s="23"/>
      <c r="H126" s="93">
        <f>I126</f>
        <v>2070587</v>
      </c>
      <c r="I126" s="8">
        <v>2070587</v>
      </c>
      <c r="J126" s="26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74"/>
    </row>
    <row r="127" spans="1:21" x14ac:dyDescent="0.3">
      <c r="A127" s="12">
        <v>2</v>
      </c>
      <c r="B127" s="62" t="s">
        <v>301</v>
      </c>
      <c r="C127" s="15"/>
      <c r="D127" s="66" t="s">
        <v>45</v>
      </c>
      <c r="E127" s="3"/>
      <c r="F127" s="9"/>
      <c r="G127" s="23"/>
      <c r="H127" s="93">
        <f t="shared" ref="H127:H137" si="21">I127</f>
        <v>1090785</v>
      </c>
      <c r="I127" s="8">
        <v>1090785</v>
      </c>
      <c r="J127" s="26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74"/>
    </row>
    <row r="128" spans="1:21" ht="27.6" x14ac:dyDescent="0.3">
      <c r="A128" s="12">
        <v>3</v>
      </c>
      <c r="B128" s="62" t="s">
        <v>317</v>
      </c>
      <c r="C128" s="15"/>
      <c r="D128" s="66" t="s">
        <v>73</v>
      </c>
      <c r="E128" s="3"/>
      <c r="F128" s="9"/>
      <c r="G128" s="23"/>
      <c r="H128" s="93">
        <f t="shared" si="21"/>
        <v>96904</v>
      </c>
      <c r="I128" s="8">
        <v>96904</v>
      </c>
      <c r="J128" s="26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61"/>
    </row>
    <row r="129" spans="1:21" ht="27.6" x14ac:dyDescent="0.3">
      <c r="A129" s="12">
        <v>4</v>
      </c>
      <c r="B129" s="62" t="s">
        <v>302</v>
      </c>
      <c r="C129" s="15"/>
      <c r="D129" s="66" t="s">
        <v>276</v>
      </c>
      <c r="E129" s="3"/>
      <c r="F129" s="9"/>
      <c r="G129" s="23"/>
      <c r="H129" s="93">
        <f t="shared" si="21"/>
        <v>298906</v>
      </c>
      <c r="I129" s="8">
        <v>298906</v>
      </c>
      <c r="J129" s="26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61"/>
    </row>
    <row r="130" spans="1:21" ht="41.4" x14ac:dyDescent="0.3">
      <c r="A130" s="12">
        <v>5</v>
      </c>
      <c r="B130" s="62" t="s">
        <v>303</v>
      </c>
      <c r="C130" s="15"/>
      <c r="D130" s="66" t="s">
        <v>8</v>
      </c>
      <c r="E130" s="3"/>
      <c r="F130" s="9"/>
      <c r="G130" s="23"/>
      <c r="H130" s="93">
        <f t="shared" si="21"/>
        <v>2030271</v>
      </c>
      <c r="I130" s="8">
        <v>2030271</v>
      </c>
      <c r="J130" s="26"/>
      <c r="K130" s="29"/>
      <c r="L130" s="29"/>
      <c r="M130" s="29"/>
      <c r="N130" s="29"/>
      <c r="O130" s="29"/>
      <c r="P130" s="29"/>
      <c r="Q130" s="29"/>
      <c r="R130" s="29"/>
      <c r="S130" s="29"/>
      <c r="T130" s="26"/>
      <c r="U130" s="61"/>
    </row>
    <row r="131" spans="1:21" x14ac:dyDescent="0.3">
      <c r="A131" s="12">
        <v>6</v>
      </c>
      <c r="B131" s="62" t="s">
        <v>304</v>
      </c>
      <c r="C131" s="15"/>
      <c r="D131" s="66" t="s">
        <v>8</v>
      </c>
      <c r="E131" s="3"/>
      <c r="F131" s="9"/>
      <c r="G131" s="23"/>
      <c r="H131" s="93">
        <f t="shared" si="21"/>
        <v>477500</v>
      </c>
      <c r="I131" s="8">
        <v>477500</v>
      </c>
      <c r="J131" s="26"/>
      <c r="K131" s="29"/>
      <c r="L131" s="29"/>
      <c r="M131" s="29"/>
      <c r="N131" s="29"/>
      <c r="O131" s="29"/>
      <c r="P131" s="29"/>
      <c r="Q131" s="29"/>
      <c r="R131" s="29"/>
      <c r="S131" s="29"/>
      <c r="T131" s="26"/>
      <c r="U131" s="61"/>
    </row>
    <row r="132" spans="1:21" x14ac:dyDescent="0.3">
      <c r="A132" s="12">
        <v>7</v>
      </c>
      <c r="B132" s="73" t="s">
        <v>305</v>
      </c>
      <c r="C132" s="15"/>
      <c r="D132" s="66" t="s">
        <v>40</v>
      </c>
      <c r="E132" s="3"/>
      <c r="F132" s="9"/>
      <c r="G132" s="23"/>
      <c r="H132" s="93">
        <f t="shared" si="21"/>
        <v>412917</v>
      </c>
      <c r="I132" s="8">
        <v>412917</v>
      </c>
      <c r="J132" s="26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61"/>
    </row>
    <row r="133" spans="1:21" x14ac:dyDescent="0.3">
      <c r="A133" s="12">
        <v>8</v>
      </c>
      <c r="B133" s="62" t="s">
        <v>306</v>
      </c>
      <c r="C133" s="15"/>
      <c r="D133" s="66" t="s">
        <v>49</v>
      </c>
      <c r="E133" s="3"/>
      <c r="F133" s="9"/>
      <c r="G133" s="23"/>
      <c r="H133" s="93">
        <f t="shared" si="21"/>
        <v>1332744</v>
      </c>
      <c r="I133" s="8">
        <v>1332744</v>
      </c>
      <c r="J133" s="26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61"/>
    </row>
    <row r="134" spans="1:21" x14ac:dyDescent="0.3">
      <c r="A134" s="12">
        <v>9</v>
      </c>
      <c r="B134" s="62" t="s">
        <v>307</v>
      </c>
      <c r="C134" s="15"/>
      <c r="D134" s="66" t="s">
        <v>21</v>
      </c>
      <c r="E134" s="3"/>
      <c r="F134" s="9"/>
      <c r="G134" s="23"/>
      <c r="H134" s="93">
        <f t="shared" si="21"/>
        <v>1106105</v>
      </c>
      <c r="I134" s="8">
        <v>1106105</v>
      </c>
      <c r="J134" s="26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61"/>
    </row>
    <row r="135" spans="1:21" x14ac:dyDescent="0.3">
      <c r="A135" s="12">
        <v>10</v>
      </c>
      <c r="B135" s="62" t="s">
        <v>308</v>
      </c>
      <c r="C135" s="15"/>
      <c r="D135" s="66" t="s">
        <v>275</v>
      </c>
      <c r="E135" s="3"/>
      <c r="F135" s="9"/>
      <c r="G135" s="23"/>
      <c r="H135" s="93">
        <f t="shared" si="21"/>
        <v>1082000</v>
      </c>
      <c r="I135" s="8">
        <v>1082000</v>
      </c>
      <c r="J135" s="26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61"/>
    </row>
    <row r="136" spans="1:21" ht="15.6" customHeight="1" x14ac:dyDescent="0.3">
      <c r="A136" s="12">
        <v>11</v>
      </c>
      <c r="B136" s="62" t="s">
        <v>309</v>
      </c>
      <c r="C136" s="15"/>
      <c r="D136" s="66" t="s">
        <v>11</v>
      </c>
      <c r="E136" s="3"/>
      <c r="F136" s="9"/>
      <c r="G136" s="23"/>
      <c r="H136" s="93">
        <f t="shared" si="21"/>
        <v>609263</v>
      </c>
      <c r="I136" s="8">
        <v>609263</v>
      </c>
      <c r="J136" s="26"/>
      <c r="K136" s="26"/>
      <c r="L136" s="29"/>
      <c r="M136" s="29"/>
      <c r="N136" s="29"/>
      <c r="O136" s="29"/>
      <c r="P136" s="29"/>
      <c r="Q136" s="29"/>
      <c r="R136" s="29"/>
      <c r="S136" s="29"/>
      <c r="T136" s="29"/>
      <c r="U136" s="61"/>
    </row>
    <row r="137" spans="1:21" ht="15.6" customHeight="1" x14ac:dyDescent="0.3">
      <c r="A137" s="12">
        <v>12</v>
      </c>
      <c r="B137" s="62" t="s">
        <v>311</v>
      </c>
      <c r="C137" s="15"/>
      <c r="D137" s="66" t="s">
        <v>310</v>
      </c>
      <c r="E137" s="3"/>
      <c r="F137" s="9"/>
      <c r="G137" s="23"/>
      <c r="H137" s="93">
        <f t="shared" si="21"/>
        <v>415842</v>
      </c>
      <c r="I137" s="8">
        <v>415842</v>
      </c>
      <c r="J137" s="26"/>
      <c r="K137" s="26"/>
      <c r="L137" s="29"/>
      <c r="M137" s="29"/>
      <c r="N137" s="29"/>
      <c r="O137" s="29"/>
      <c r="P137" s="29"/>
      <c r="Q137" s="29"/>
      <c r="R137" s="29"/>
      <c r="S137" s="29"/>
      <c r="T137" s="29"/>
      <c r="U137" s="61"/>
    </row>
    <row r="138" spans="1:21" ht="15.6" customHeight="1" x14ac:dyDescent="0.3">
      <c r="A138" s="12"/>
      <c r="B138" s="55"/>
      <c r="C138" s="15"/>
      <c r="D138" s="70" t="s">
        <v>322</v>
      </c>
      <c r="E138" s="3"/>
      <c r="F138" s="9"/>
      <c r="G138" s="23"/>
      <c r="H138" s="23">
        <f>I138+K138+M138+O138+Q138+T138</f>
        <v>11023824</v>
      </c>
      <c r="I138" s="29">
        <f>SUM(I126:I137)</f>
        <v>11023824</v>
      </c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61"/>
    </row>
    <row r="139" spans="1:21" ht="29.4" customHeight="1" x14ac:dyDescent="0.3">
      <c r="A139" s="99" t="s">
        <v>312</v>
      </c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11"/>
      <c r="U139" s="61"/>
    </row>
    <row r="140" spans="1:21" ht="29.4" customHeight="1" x14ac:dyDescent="0.3">
      <c r="A140" s="12">
        <v>1</v>
      </c>
      <c r="B140" s="63" t="s">
        <v>320</v>
      </c>
      <c r="C140" s="64"/>
      <c r="D140" s="78" t="s">
        <v>19</v>
      </c>
      <c r="E140" s="64"/>
      <c r="F140" s="65"/>
      <c r="G140" s="86"/>
      <c r="H140" s="97">
        <f>I140+K140</f>
        <v>33273</v>
      </c>
      <c r="I140" s="8">
        <v>13985.3</v>
      </c>
      <c r="J140" s="8"/>
      <c r="K140" s="8">
        <v>19287.7</v>
      </c>
      <c r="L140" s="8"/>
      <c r="M140" s="8"/>
      <c r="N140" s="8"/>
      <c r="O140" s="8"/>
      <c r="P140" s="8"/>
      <c r="Q140" s="8"/>
      <c r="R140" s="22"/>
      <c r="S140" s="22"/>
      <c r="T140" s="29"/>
      <c r="U140" s="61"/>
    </row>
    <row r="141" spans="1:21" ht="44.25" customHeight="1" x14ac:dyDescent="0.3">
      <c r="A141" s="12">
        <v>2</v>
      </c>
      <c r="B141" s="57" t="s">
        <v>319</v>
      </c>
      <c r="C141" s="12"/>
      <c r="D141" s="78" t="s">
        <v>43</v>
      </c>
      <c r="E141" s="28"/>
      <c r="F141" s="20"/>
      <c r="G141" s="23"/>
      <c r="H141" s="93">
        <f>M141</f>
        <v>6296.2</v>
      </c>
      <c r="I141" s="8"/>
      <c r="J141" s="8"/>
      <c r="K141" s="8"/>
      <c r="L141" s="8"/>
      <c r="M141" s="8">
        <v>6296.2</v>
      </c>
      <c r="N141" s="8"/>
      <c r="O141" s="8"/>
      <c r="P141" s="8"/>
      <c r="Q141" s="8"/>
      <c r="R141" s="22"/>
      <c r="S141" s="22"/>
      <c r="T141" s="29"/>
      <c r="U141" s="61"/>
    </row>
    <row r="142" spans="1:21" ht="32.25" customHeight="1" x14ac:dyDescent="0.3">
      <c r="A142" s="12">
        <v>3</v>
      </c>
      <c r="B142" s="57" t="s">
        <v>318</v>
      </c>
      <c r="C142" s="12"/>
      <c r="D142" s="78" t="s">
        <v>102</v>
      </c>
      <c r="E142" s="28"/>
      <c r="F142" s="20"/>
      <c r="G142" s="23"/>
      <c r="H142" s="93">
        <f>M142+O142</f>
        <v>22765</v>
      </c>
      <c r="I142" s="8"/>
      <c r="J142" s="8"/>
      <c r="K142" s="8"/>
      <c r="L142" s="8"/>
      <c r="M142" s="8">
        <v>12647.2</v>
      </c>
      <c r="N142" s="8"/>
      <c r="O142" s="8">
        <v>10117.799999999999</v>
      </c>
      <c r="P142" s="8"/>
      <c r="Q142" s="8"/>
      <c r="R142" s="22"/>
      <c r="S142" s="22"/>
      <c r="T142" s="29"/>
      <c r="U142" s="61"/>
    </row>
    <row r="143" spans="1:21" ht="15.6" customHeight="1" x14ac:dyDescent="0.3">
      <c r="A143" s="12"/>
      <c r="B143" s="12"/>
      <c r="C143" s="12"/>
      <c r="D143" s="69" t="s">
        <v>322</v>
      </c>
      <c r="E143" s="28"/>
      <c r="F143" s="20"/>
      <c r="G143" s="23"/>
      <c r="H143" s="23">
        <f>I143+K143+M143+O143+Q143+T143</f>
        <v>62334.2</v>
      </c>
      <c r="I143" s="22">
        <v>13985.3</v>
      </c>
      <c r="J143" s="22"/>
      <c r="K143" s="22">
        <f>SUM(K140:K142)</f>
        <v>19287.7</v>
      </c>
      <c r="L143" s="22"/>
      <c r="M143" s="22">
        <v>18943.400000000001</v>
      </c>
      <c r="N143" s="22"/>
      <c r="O143" s="22">
        <v>10117.799999999999</v>
      </c>
      <c r="P143" s="22"/>
      <c r="Q143" s="22"/>
      <c r="R143" s="21"/>
      <c r="S143" s="21"/>
      <c r="T143" s="26"/>
      <c r="U143" s="61"/>
    </row>
    <row r="144" spans="1:21" ht="15.6" customHeight="1" x14ac:dyDescent="0.3">
      <c r="A144" s="58"/>
      <c r="B144" s="60" t="s">
        <v>242</v>
      </c>
      <c r="C144" s="58"/>
      <c r="D144" s="58"/>
      <c r="E144" s="58"/>
      <c r="F144" s="59"/>
      <c r="G144" s="87"/>
      <c r="H144" s="87">
        <f>H74+H79+H86+H91+H111+H124+H138+H143+H95</f>
        <v>38979466.371446997</v>
      </c>
      <c r="I144" s="87">
        <f t="shared" ref="I144:T144" si="22">I74+I79+I86+I91+I111+I124+I138+I143+I95</f>
        <v>16010047.173643</v>
      </c>
      <c r="J144" s="87">
        <f t="shared" si="22"/>
        <v>1446553.128</v>
      </c>
      <c r="K144" s="87">
        <f t="shared" si="22"/>
        <v>1593669.2622400001</v>
      </c>
      <c r="L144" s="87">
        <f t="shared" si="22"/>
        <v>1727597.5923700002</v>
      </c>
      <c r="M144" s="87">
        <f t="shared" si="22"/>
        <v>3570936.2348199999</v>
      </c>
      <c r="N144" s="87">
        <f t="shared" si="22"/>
        <v>4634521.1536000008</v>
      </c>
      <c r="O144" s="87">
        <f t="shared" si="22"/>
        <v>4708949.971864</v>
      </c>
      <c r="P144" s="87">
        <f t="shared" si="22"/>
        <v>3817709.0445000003</v>
      </c>
      <c r="Q144" s="87">
        <f t="shared" si="22"/>
        <v>3964811.8089799997</v>
      </c>
      <c r="R144" s="87">
        <f t="shared" si="22"/>
        <v>2995214.2933400003</v>
      </c>
      <c r="S144" s="87">
        <f t="shared" si="22"/>
        <v>10276004.370959999</v>
      </c>
      <c r="T144" s="87">
        <f t="shared" si="22"/>
        <v>9131051.9198999982</v>
      </c>
      <c r="U144" s="98"/>
    </row>
    <row r="145" spans="1:21" x14ac:dyDescent="0.3">
      <c r="A145" s="88"/>
      <c r="E145" s="103" t="s">
        <v>186</v>
      </c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89"/>
    </row>
    <row r="146" spans="1:21" x14ac:dyDescent="0.3">
      <c r="A146" s="88"/>
      <c r="D146" s="90"/>
      <c r="E146" s="104" t="s">
        <v>176</v>
      </c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</row>
    <row r="147" spans="1:21" x14ac:dyDescent="0.3">
      <c r="G147" s="91"/>
      <c r="H147" s="91"/>
      <c r="I147" s="91"/>
      <c r="K147" s="91"/>
      <c r="L147" s="91"/>
      <c r="M147" s="91"/>
      <c r="N147" s="92"/>
      <c r="O147" s="92"/>
      <c r="Q147" s="91"/>
      <c r="T147" s="91"/>
      <c r="U147" s="61"/>
    </row>
    <row r="148" spans="1:21" x14ac:dyDescent="0.3"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</row>
    <row r="149" spans="1:21" x14ac:dyDescent="0.3"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</row>
    <row r="150" spans="1:21" x14ac:dyDescent="0.3"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</row>
    <row r="151" spans="1:21" x14ac:dyDescent="0.3">
      <c r="H151" s="91"/>
      <c r="I151" s="89"/>
    </row>
    <row r="152" spans="1:21" x14ac:dyDescent="0.3"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</row>
    <row r="153" spans="1:21" x14ac:dyDescent="0.3">
      <c r="K153" s="89"/>
    </row>
  </sheetData>
  <autoFilter ref="A9:U146" xr:uid="{00000000-0009-0000-0000-000000000000}"/>
  <mergeCells count="31">
    <mergeCell ref="A92:T92"/>
    <mergeCell ref="A80:T80"/>
    <mergeCell ref="N1:T3"/>
    <mergeCell ref="A6:A8"/>
    <mergeCell ref="F6:F8"/>
    <mergeCell ref="D6:D8"/>
    <mergeCell ref="J7:K7"/>
    <mergeCell ref="L7:M7"/>
    <mergeCell ref="N7:O7"/>
    <mergeCell ref="P7:Q7"/>
    <mergeCell ref="R7:R8"/>
    <mergeCell ref="S7:T7"/>
    <mergeCell ref="H6:H7"/>
    <mergeCell ref="I6:T6"/>
    <mergeCell ref="A4:T4"/>
    <mergeCell ref="A96:T96"/>
    <mergeCell ref="E145:R145"/>
    <mergeCell ref="E146:R146"/>
    <mergeCell ref="E6:E8"/>
    <mergeCell ref="F50:F51"/>
    <mergeCell ref="A50:A51"/>
    <mergeCell ref="C50:C51"/>
    <mergeCell ref="D50:D51"/>
    <mergeCell ref="B6:B8"/>
    <mergeCell ref="C6:C8"/>
    <mergeCell ref="A112:T112"/>
    <mergeCell ref="A125:T125"/>
    <mergeCell ref="A87:T87"/>
    <mergeCell ref="A75:T75"/>
    <mergeCell ref="A10:T10"/>
    <mergeCell ref="A139:T139"/>
  </mergeCells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ignoredErrors>
    <ignoredError sqref="J74:K74 S74:T74 L74:N74" formulaRange="1"/>
    <ignoredError sqref="H7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 парков</vt:lpstr>
      <vt:lpstr>'Перечень парков'!Заголовки_для_печати</vt:lpstr>
      <vt:lpstr>'Перечень парков'!Область_печати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Юлиана Суворова</cp:lastModifiedBy>
  <cp:lastPrinted>2020-11-26T17:44:42Z</cp:lastPrinted>
  <dcterms:created xsi:type="dcterms:W3CDTF">2018-06-04T10:24:11Z</dcterms:created>
  <dcterms:modified xsi:type="dcterms:W3CDTF">2021-03-23T08:08:22Z</dcterms:modified>
</cp:coreProperties>
</file>