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Vasilets_VA\Desktop\240212_Приложения по старым нормам\"/>
    </mc:Choice>
  </mc:AlternateContent>
  <bookViews>
    <workbookView xWindow="0" yWindow="0" windowWidth="28770" windowHeight="3690"/>
  </bookViews>
  <sheets>
    <sheet name="Параметры объектов" sheetId="1" r:id="rId1"/>
  </sheets>
  <externalReferences>
    <externalReference r:id="rId2"/>
  </externalReferences>
  <definedNames>
    <definedName name="_xlnm._FilterDatabase" localSheetId="0" hidden="1">'Параметры объектов'!#REF!</definedName>
    <definedName name="_xlnm.Print_Area" localSheetId="0">'Параметры объектов'!$A$1:$V$89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1" l="1"/>
  <c r="J54" i="1"/>
  <c r="F76" i="1"/>
  <c r="H76" i="1" s="1"/>
  <c r="F71" i="1"/>
  <c r="R71" i="1" s="1"/>
  <c r="F62" i="1"/>
  <c r="T62" i="1" s="1"/>
  <c r="F61" i="1"/>
  <c r="T61" i="1" s="1"/>
  <c r="F58" i="1"/>
  <c r="R60" i="1" s="1"/>
  <c r="F57" i="1"/>
  <c r="H57" i="1" s="1"/>
  <c r="F54" i="1"/>
  <c r="T56" i="1" s="1"/>
  <c r="F52" i="1"/>
  <c r="H52" i="1" s="1"/>
  <c r="F46" i="1"/>
  <c r="F45" i="1"/>
  <c r="H45" i="1" s="1"/>
  <c r="F39" i="1"/>
  <c r="T41" i="1" s="1"/>
  <c r="F34" i="1"/>
  <c r="J34" i="1" s="1"/>
  <c r="F33" i="1"/>
  <c r="J33" i="1" s="1"/>
  <c r="F30" i="1"/>
  <c r="T32" i="1" s="1"/>
  <c r="F27" i="1"/>
  <c r="T28" i="1" s="1"/>
  <c r="F26" i="1"/>
  <c r="T26" i="1" s="1"/>
  <c r="F24" i="1"/>
  <c r="T25" i="1" s="1"/>
  <c r="F23" i="1"/>
  <c r="H23" i="1" s="1"/>
  <c r="F20" i="1"/>
  <c r="R20" i="1" s="1"/>
  <c r="F15" i="1"/>
  <c r="T19" i="1" s="1"/>
  <c r="F7" i="1"/>
  <c r="J7" i="1" s="1"/>
  <c r="F8" i="1"/>
  <c r="O8" i="1" s="1"/>
  <c r="F9" i="1"/>
  <c r="J9" i="1" s="1"/>
  <c r="F10" i="1"/>
  <c r="O10" i="1" s="1"/>
  <c r="F11" i="1"/>
  <c r="O11" i="1" s="1"/>
  <c r="F6" i="1"/>
  <c r="O6" i="1" s="1"/>
  <c r="H26" i="1" l="1"/>
  <c r="R26" i="1"/>
  <c r="R17" i="1"/>
  <c r="T47" i="1"/>
  <c r="T49" i="1"/>
  <c r="R49" i="1"/>
  <c r="T51" i="1"/>
  <c r="R51" i="1"/>
  <c r="T50" i="1"/>
  <c r="R50" i="1"/>
  <c r="J39" i="1"/>
  <c r="J25" i="1"/>
  <c r="R23" i="1"/>
  <c r="T71" i="1"/>
  <c r="U71" i="1" s="1"/>
  <c r="T17" i="1"/>
  <c r="U17" i="1"/>
  <c r="T34" i="1"/>
  <c r="T38" i="1"/>
  <c r="U38" i="1" s="1"/>
  <c r="R38" i="1"/>
  <c r="T37" i="1"/>
  <c r="R37" i="1"/>
  <c r="H20" i="1"/>
  <c r="J24" i="1"/>
  <c r="J45" i="1"/>
  <c r="K45" i="1" s="1"/>
  <c r="J53" i="1"/>
  <c r="T23" i="1"/>
  <c r="R16" i="1"/>
  <c r="R21" i="1"/>
  <c r="H24" i="1"/>
  <c r="J26" i="1"/>
  <c r="J46" i="1"/>
  <c r="J55" i="1"/>
  <c r="R24" i="1"/>
  <c r="U24" i="1" s="1"/>
  <c r="T16" i="1"/>
  <c r="R76" i="1"/>
  <c r="K39" i="1"/>
  <c r="H33" i="1"/>
  <c r="K33" i="1" s="1"/>
  <c r="J52" i="1"/>
  <c r="K52" i="1" s="1"/>
  <c r="T24" i="1"/>
  <c r="R47" i="1"/>
  <c r="U47" i="1" s="1"/>
  <c r="H39" i="1"/>
  <c r="J57" i="1"/>
  <c r="K57" i="1" s="1"/>
  <c r="R48" i="1"/>
  <c r="T48" i="1"/>
  <c r="R53" i="1"/>
  <c r="U20" i="1"/>
  <c r="H25" i="1"/>
  <c r="H46" i="1"/>
  <c r="K46" i="1" s="1"/>
  <c r="R46" i="1"/>
  <c r="H54" i="1"/>
  <c r="K54" i="1" s="1"/>
  <c r="H35" i="1"/>
  <c r="T46" i="1"/>
  <c r="T53" i="1"/>
  <c r="J35" i="1"/>
  <c r="K35" i="1" s="1"/>
  <c r="J15" i="1"/>
  <c r="H40" i="1"/>
  <c r="T52" i="1"/>
  <c r="T76" i="1"/>
  <c r="U76" i="1" s="1"/>
  <c r="H6" i="1"/>
  <c r="K6" i="1" s="1"/>
  <c r="U26" i="1"/>
  <c r="J20" i="1"/>
  <c r="J40" i="1"/>
  <c r="R54" i="1"/>
  <c r="R42" i="1"/>
  <c r="J6" i="1"/>
  <c r="M8" i="1"/>
  <c r="P8" i="1" s="1"/>
  <c r="H34" i="1"/>
  <c r="K34" i="1" s="1"/>
  <c r="T39" i="1"/>
  <c r="R52" i="1"/>
  <c r="H15" i="1"/>
  <c r="J23" i="1"/>
  <c r="K23" i="1" s="1"/>
  <c r="H53" i="1"/>
  <c r="T54" i="1"/>
  <c r="T42" i="1"/>
  <c r="T60" i="1"/>
  <c r="U60" i="1" s="1"/>
  <c r="T29" i="1"/>
  <c r="R35" i="1"/>
  <c r="H9" i="1"/>
  <c r="K9" i="1" s="1"/>
  <c r="J30" i="1"/>
  <c r="J61" i="1"/>
  <c r="H55" i="1"/>
  <c r="R58" i="1"/>
  <c r="U58" i="1" s="1"/>
  <c r="T21" i="1"/>
  <c r="T35" i="1"/>
  <c r="R43" i="1"/>
  <c r="U52" i="1"/>
  <c r="O7" i="1"/>
  <c r="R27" i="1"/>
  <c r="T58" i="1"/>
  <c r="R22" i="1"/>
  <c r="R36" i="1"/>
  <c r="R55" i="1"/>
  <c r="R44" i="1"/>
  <c r="M9" i="1"/>
  <c r="O9" i="1"/>
  <c r="J62" i="1"/>
  <c r="H36" i="1"/>
  <c r="T27" i="1"/>
  <c r="T22" i="1"/>
  <c r="T36" i="1"/>
  <c r="T55" i="1"/>
  <c r="T43" i="1"/>
  <c r="J71" i="1"/>
  <c r="J36" i="1"/>
  <c r="R30" i="1"/>
  <c r="R61" i="1"/>
  <c r="U61" i="1" s="1"/>
  <c r="R40" i="1"/>
  <c r="R56" i="1"/>
  <c r="U56" i="1" s="1"/>
  <c r="T44" i="1"/>
  <c r="U44" i="1" s="1"/>
  <c r="M11" i="1"/>
  <c r="P11" i="1" s="1"/>
  <c r="R31" i="1"/>
  <c r="T31" i="1"/>
  <c r="H8" i="1"/>
  <c r="H27" i="1"/>
  <c r="H30" i="1"/>
  <c r="H61" i="1"/>
  <c r="J76" i="1"/>
  <c r="K76" i="1" s="1"/>
  <c r="R15" i="1"/>
  <c r="T30" i="1"/>
  <c r="R25" i="1"/>
  <c r="U25" i="1" s="1"/>
  <c r="T40" i="1"/>
  <c r="R18" i="1"/>
  <c r="R29" i="1"/>
  <c r="M10" i="1"/>
  <c r="P10" i="1" s="1"/>
  <c r="M7" i="1"/>
  <c r="R32" i="1"/>
  <c r="U32" i="1" s="1"/>
  <c r="H11" i="1"/>
  <c r="J8" i="1"/>
  <c r="H62" i="1"/>
  <c r="H21" i="1"/>
  <c r="T15" i="1"/>
  <c r="R34" i="1"/>
  <c r="R62" i="1"/>
  <c r="U62" i="1" s="1"/>
  <c r="R59" i="1"/>
  <c r="R19" i="1"/>
  <c r="U19" i="1" s="1"/>
  <c r="R75" i="1"/>
  <c r="T75" i="1"/>
  <c r="U75" i="1" s="1"/>
  <c r="J27" i="1"/>
  <c r="H7" i="1"/>
  <c r="K7" i="1" s="1"/>
  <c r="H58" i="1"/>
  <c r="H71" i="1"/>
  <c r="J21" i="1"/>
  <c r="R28" i="1"/>
  <c r="U28" i="1" s="1"/>
  <c r="R41" i="1"/>
  <c r="U41" i="1" s="1"/>
  <c r="T59" i="1"/>
  <c r="T18" i="1"/>
  <c r="H10" i="1"/>
  <c r="J58" i="1"/>
  <c r="M6" i="1"/>
  <c r="P6" i="1" s="1"/>
  <c r="R39" i="1"/>
  <c r="U39" i="1" s="1"/>
  <c r="J11" i="1"/>
  <c r="J10" i="1"/>
  <c r="G63" i="1"/>
  <c r="Q63" i="1"/>
  <c r="G64" i="1"/>
  <c r="Q64" i="1"/>
  <c r="G65" i="1"/>
  <c r="Q65" i="1"/>
  <c r="G66" i="1"/>
  <c r="Q66" i="1"/>
  <c r="G67" i="1"/>
  <c r="Q67" i="1"/>
  <c r="G68" i="1"/>
  <c r="Q68" i="1"/>
  <c r="G69" i="1"/>
  <c r="Q69" i="1"/>
  <c r="G70" i="1"/>
  <c r="Q70" i="1"/>
  <c r="G72" i="1"/>
  <c r="Q72" i="1"/>
  <c r="G73" i="1"/>
  <c r="Q73" i="1"/>
  <c r="G74" i="1"/>
  <c r="Q74" i="1"/>
  <c r="U29" i="1" l="1"/>
  <c r="U18" i="1"/>
  <c r="U34" i="1"/>
  <c r="P7" i="1"/>
  <c r="K55" i="1"/>
  <c r="K53" i="1"/>
  <c r="K26" i="1"/>
  <c r="U43" i="1"/>
  <c r="U46" i="1"/>
  <c r="U48" i="1"/>
  <c r="U37" i="1"/>
  <c r="U23" i="1"/>
  <c r="U50" i="1"/>
  <c r="U49" i="1"/>
  <c r="K20" i="1"/>
  <c r="U21" i="1"/>
  <c r="K40" i="1"/>
  <c r="K25" i="1"/>
  <c r="U53" i="1"/>
  <c r="U16" i="1"/>
  <c r="K24" i="1"/>
  <c r="U51" i="1"/>
  <c r="K27" i="1"/>
  <c r="K30" i="1"/>
  <c r="K15" i="1"/>
  <c r="U59" i="1"/>
  <c r="U42" i="1"/>
  <c r="K58" i="1"/>
  <c r="U55" i="1"/>
  <c r="U54" i="1"/>
  <c r="K62" i="1"/>
  <c r="U36" i="1"/>
  <c r="K21" i="1"/>
  <c r="K71" i="1"/>
  <c r="U40" i="1"/>
  <c r="U35" i="1"/>
  <c r="P9" i="1"/>
  <c r="U27" i="1"/>
  <c r="K36" i="1"/>
  <c r="K61" i="1"/>
  <c r="K11" i="1"/>
  <c r="U30" i="1"/>
  <c r="K10" i="1"/>
  <c r="K8" i="1"/>
  <c r="U31" i="1"/>
  <c r="U15" i="1"/>
  <c r="U22" i="1"/>
</calcChain>
</file>

<file path=xl/sharedStrings.xml><?xml version="1.0" encoding="utf-8"?>
<sst xmlns="http://schemas.openxmlformats.org/spreadsheetml/2006/main" count="140" uniqueCount="100">
  <si>
    <t>Примечание</t>
  </si>
  <si>
    <t>Наименование муниципального образования</t>
  </si>
  <si>
    <t>Год ввода в эксплуатацию</t>
  </si>
  <si>
    <t>Объекты дошкольного образования</t>
  </si>
  <si>
    <t>Объекты среднего общего образования</t>
  </si>
  <si>
    <t>Площадь объекта (кв. м)</t>
  </si>
  <si>
    <t>Стоимость объекта                 (тыс. рублей)</t>
  </si>
  <si>
    <t>Наименование объекта дошкольного/среднего общего образования (количество учащихся/воспитанников)</t>
  </si>
  <si>
    <t>Выполнение строительно-монтажных работ по объекту: "Детское дошкольное учреждение на 300 мест по ул. Героев-Разведчиков, Прикубанского района г. Краснодара"</t>
  </si>
  <si>
    <t>Выполнение строительно-монтажных работ по объекту: "Проектирование и строительство детского сада в пос. Водники" (2 этап)</t>
  </si>
  <si>
    <t>Выполнение строительно-монтажных работ по объекту: "Общеобразовательная школа на 1100 мест в пос. Знаменский - пос. Зеленопольский в г. Краснодаре. II этап"</t>
  </si>
  <si>
    <t>Выполнение строительно-монтажных работ по объекту: Общеобразовательная школа на 1875 мест по адресу: г. Краснодар, Прикубанский район внутригородской округ, ул. Конгрессная</t>
  </si>
  <si>
    <t>Выполнение строительно-монтажных работ по объекту: "Блок начальных классов на 300 мест на территории МОУ гимназии № 87 по ул. Бульварное кольцо, 9 в г. Краснодаре"</t>
  </si>
  <si>
    <t>Выполнение строительно-монтажных работ по объекту: "Проектирование и строительство общеобразовательной школы на 1550 мест в мкр. «Почтовый» г. Краснодар"</t>
  </si>
  <si>
    <t>Выполнение строительно-монтажных работ по объекту: Реконструкция МБОУ СОШ №86 по ул. Шевченко, 222 в ст. Старокорсунской города Краснодара</t>
  </si>
  <si>
    <t>Выполнение строительно-монтажных работ по объекту: "Проектирование и строительство блока к МБОУ СОШ № 46 по ул. Гидростроителей, 20 в городе Краснодаре" (2-й этап)</t>
  </si>
  <si>
    <t>Выполнение строительно-монтажных работ по объекту: Общеобразовательная школа на 1100 мест по ул. Изобильной в г. Краснодаре</t>
  </si>
  <si>
    <t>Выполнение работ по строительству объекта капитального строительства в сфере образования: "Проектирование и строительство быстровозводимого спортивного зала на территории МБОУ СОШ № 58 по ул. Гоголя, 17 в пос. Пашковский г. Краснодара"</t>
  </si>
  <si>
    <t>Выполнение работ по строительству объекта капитального строительства в сфере образования: "Общеобразовательная школа на 1500 мест в пос. Российском по ул. Тверская, 10 в Прикубанском внутригородском округе города Краснодара"</t>
  </si>
  <si>
    <t>Выполнение работ по строительству объекта капитального строительства в сфере образования: "Проектирование и строительство СОШ по ул. Первомайской, 4/1 в пос. Знаменском города Краснодара"</t>
  </si>
  <si>
    <t>Выполнение работ по строительству объекта капитального строительства: «Проектирование и строительство общеобразовательной школы по ул. Демидовская, 63 в пос. Знаменском города Краснодара»</t>
  </si>
  <si>
    <t>Выполнение работ по строительству объекта капитального строительства в сфере образования: "Проектирование и строительство МБОУ СОШ по ул. Байбакова Н.К. в г. Краснодаре"</t>
  </si>
  <si>
    <t>Выполнение работ по строительству объекта капитального строительства в сфере образования: "Общеобразовательная школа на 1550 мест в квартале 7 жилого района Восточно-Кругликовский в г. Краснодаре"</t>
  </si>
  <si>
    <t>Выполнение работ по строительству объекта капитального строительства в сфере образования: "Проектирование и строительство общеобразовательной школы на 1100 мест по ул. Колхозной в Центральном внутригородском округе г. Краснодара"</t>
  </si>
  <si>
    <t>Выполнение работ по строительству объекта капитального строительства в сфере образования: "Проектирование и строительство ДДУ на 240 мест по ул. им. Марины Цветаевой, 5 в Прикубанском внутригородском округе города Краснодара"</t>
  </si>
  <si>
    <t>Выполнение работ по строительству объекта капитального строительства в сфере образования: "Жилой квартал "Красная площадь" расположенный по ул. Конгрессная в г. Краснодар. Детский сад на 280 мест"</t>
  </si>
  <si>
    <t>Выполнение работ по строительству объекта капитального строительства в сфере образования: "Проектирование и строительство дошкольной образовательной организации на 280 мест на земельном участке с кадастровым номером 23:43:0143021:537 в районе ул. Константиновской в Прикубанском внутригородском округе г. Краснодара"</t>
  </si>
  <si>
    <t>Выполнение работ по строительству объекта капитального строительства в сфере образования: "Проектирование и строительство дошкольной образовательной организации на 350 мест в районе улицы Лоцманской в Прикубанском внутригородском округе г. Краснодара"</t>
  </si>
  <si>
    <t>Выполнение работ по строительству объекта капитального строительства в сфере образования: 1 Этап. Проектирование и строительство дошкольной образовательной организации на 350 мест в районе ул. Кирилла Россинского и ул. Батуринской Прикубанского внутригородского округа города Краснодара, расположенной на земельном участке с кадастровым номером 23:43:0143021:25253</t>
  </si>
  <si>
    <t>Выполнение работ по строительству объекта капитального строительства в сфере образования: "Проектирование и строительство общеобразовательной школы на 1550 мест на земельном участке с кадастровым номером 23:43:0106012:617 в Прикубанском внутригородском округе г. Краснодара"</t>
  </si>
  <si>
    <t>Выполнение работ по строительству объекта капитального строительства в сфере образования: "1 Этап. Проектирование и строительство общеобразовательной школы на 616 мест в районе ст. Елизаветинской Прикубанского внутригородского округа г. Краснодара".</t>
  </si>
  <si>
    <t>Выполнение работ по строительству объекта капитального строительства в сфере образования: "Проектирование и строительство общеобразовательной школы на 1875 мест в районе ул. Командорской в Прикубанском внутригородском округе г. Краснодара"</t>
  </si>
  <si>
    <t>Строительство общеобразовательной школы на 1100 мест по адресу: город Армавир, ул. Авиаторов, 12</t>
  </si>
  <si>
    <t>Общеобразовательная организация на 1 100 мест в пос. Южный Динского района</t>
  </si>
  <si>
    <t>Строительство общеобразовательного комплекса в г. Сочи в составе: общеобразовательной школы на 1100 мест, плавательного бассейна и детского сада на 360 мест (проектно-изыскательские работы, строительство)</t>
  </si>
  <si>
    <t>город Армавир</t>
  </si>
  <si>
    <t>пос. Южный Динского района</t>
  </si>
  <si>
    <t xml:space="preserve">г. Сочи </t>
  </si>
  <si>
    <t>Строительство блока начальной школы на территории  МОБУ СОШ №11 на 400 мест (ул. Чекменева, 45), Хостинского района г. Сочи (проектно-изыскательские работы, строительство). Корректировка</t>
  </si>
  <si>
    <t>Строительство  школы на 400 мест с блоком ДДУ на 80 мест по ул. Ачишховская, пгт. Красная Поляна Адлерского района г. Сочи (включая проектно-изыскательские работы, строительство)</t>
  </si>
  <si>
    <t>Средняя общеобразовательная школа по адресу: г. Анапа, ул. Спортивная 35В</t>
  </si>
  <si>
    <t>«Реконструкция МБОУ СОШ № 12 им. А. Каширина по адресу: Анапский район, станица Анапская, улица Кавказская, 90а увеличением вместимости и выделением блока начального образования на 400 мест» 1 этап</t>
  </si>
  <si>
    <t>Реконструкция БОУ СОШ №3, по адресу: Краснодарский край, ст. Динская, ул. Красная, 34 с увеличением вместимости и выделением блока начального образования на 400 мест. 1 этап</t>
  </si>
  <si>
    <t xml:space="preserve"> пгт. Красная Поляна Адлерского района г. Сочи</t>
  </si>
  <si>
    <t>г. Анапа</t>
  </si>
  <si>
    <t>Анапский район, станица Анапская</t>
  </si>
  <si>
    <t>Краснодарский край, ст. Динская</t>
  </si>
  <si>
    <t>Проектирование и строительство общеобразовательной школы на 1550 мест в мкр. «Почтовый» г. Краснодар</t>
  </si>
  <si>
    <t>МБОУ СОШ на 1100 мест в 15 мкр. г. Новороссийск». II этап</t>
  </si>
  <si>
    <t>Реконструкция МАОУ СОШ № 28, расположенной по адресу: г. Новороссийск, с. Цемдолина, ул. Школьная 33, с увеличением вместимости и выделением блока начального образования на 400 мест (II этап. Блок начального образования на 400 мест)</t>
  </si>
  <si>
    <t>Реконструкция МБОУ МО ГК 
"СОШ № 4", расположенной в г. Горячий Ключ, ул. Заводская, 37, путем строительства блока основного и среднего образования (1 этап)</t>
  </si>
  <si>
    <t>г. Краснодар</t>
  </si>
  <si>
    <t>г. Новороссийск</t>
  </si>
  <si>
    <t>г. Горячий Ключ</t>
  </si>
  <si>
    <t>Реконструкция МБОУ СОШ №86 по ул. Шевченко, 222 в ст. Старокорсунской города Краснодара</t>
  </si>
  <si>
    <t>Общеобразовательная школа на 1100 мест по ул. 8 Марта в ст. Тбилисской Краснодарского края</t>
  </si>
  <si>
    <t>Проектирование и строительство школы на 1 550 мест, расположенной по адресу: г. Геленджик, ул. Пионерская, б/н</t>
  </si>
  <si>
    <t>Строительство общеобразовательной школы на 550 мест по ул. Ленина, 193/Е в г. Горячий Ключ</t>
  </si>
  <si>
    <t>города Краснодар</t>
  </si>
  <si>
    <t>ст. Тбилисской Краснодарского края</t>
  </si>
  <si>
    <t>г. Геленджик</t>
  </si>
  <si>
    <t>Строительство общеобразовательной школы на 1 100 мест по ул. Калараш-Малышева, Лазаревского внутригородского района города Сочи (проектно-изыскательские работы, строительство)</t>
  </si>
  <si>
    <t>Общеобразовательная организация на 1 550 мест в ст. Динской Динского района Краснодарского края</t>
  </si>
  <si>
    <t xml:space="preserve">города Сочи </t>
  </si>
  <si>
    <t>ст. Динской Динского района Краснодарского края</t>
  </si>
  <si>
    <t>Строительство блока начальной школы на 400 мест на территории МОБУ СОШ № 18 г. Сочи (проектно-изыскательские работы, строительство)</t>
  </si>
  <si>
    <t xml:space="preserve"> г. Сочи</t>
  </si>
  <si>
    <t>Общеобразовательная школа на 1550 учащихся во втором микрорайоне жилого района "Горгиппия" на аллее Античной, № 4 в городе-курорте Анапа Краснодарского края</t>
  </si>
  <si>
    <t xml:space="preserve"> г. Анапа </t>
  </si>
  <si>
    <t>Общеобразовательная школа на 1 550 школьных мест по адресу: г. Анапа, с. Цибанобалка, ул. Садовая, 1 л</t>
  </si>
  <si>
    <t>Строительство школы на 1550 мест г. Армавир, ул. Заполярная, 25</t>
  </si>
  <si>
    <t>Общеобразовательная школа на 1 100 мест по адресу: городской округ город Армавир, город Армавир, улица Кондратенко, земельный участок 5</t>
  </si>
  <si>
    <t xml:space="preserve">Общеобразовательная школа на 1500 мест по ул. Котанова, г. Новороссийск </t>
  </si>
  <si>
    <t>Общеобразовательная школа на 1 100 мест по адресу: ул. Красина, с. Цемдолина, г. Новороссийск Краснодарского края</t>
  </si>
  <si>
    <t xml:space="preserve"> г. Армавир</t>
  </si>
  <si>
    <t xml:space="preserve"> г. Новороссийск</t>
  </si>
  <si>
    <t>"Детское дошкольное учреждение на 300 мест в микрорайоне "Северная Бытха" Хостинского района г.Сочи"</t>
  </si>
  <si>
    <t>г.Сочи</t>
  </si>
  <si>
    <t>"Общеобразовательная школа на 1100 мест в микрорайоне "Северная Бытха" Хостинского района г.Сочи" II этап."</t>
  </si>
  <si>
    <t xml:space="preserve"> г.Сочи</t>
  </si>
  <si>
    <t>-</t>
  </si>
  <si>
    <t>Стоимость 1 кв. м            (тыс. рублей)</t>
  </si>
  <si>
    <t>Площадь спортивного зала, кв. м (при наличии нескольких - площадь каждого)</t>
  </si>
  <si>
    <t>Стоимость устройства спортивного зала (тыс. рублей, расчетно)</t>
  </si>
  <si>
    <t>Нормативная площадь спортивного зала, кв. м *</t>
  </si>
  <si>
    <t>Площадь музыкального зала или объединенного с спортзалом, кв. м (при наличии нескольких - площадь каждого)</t>
  </si>
  <si>
    <t>Стоимость устройства мызыкального зала (тыс. рублей, расчетно)</t>
  </si>
  <si>
    <t xml:space="preserve">Нормативная площадь музыкального зала, кв. м </t>
  </si>
  <si>
    <t>Площадь лаборантских при кабинетах физики, химии, биологии и др., кв. м (при наличии нескольких - площадь каждой)</t>
  </si>
  <si>
    <t>Стоимость устройства лаборантской (тыс. рублей, расчетно)</t>
  </si>
  <si>
    <t xml:space="preserve">Нормативная площадь лаборантской, кв. м </t>
  </si>
  <si>
    <t>Примечание: * количество занимающихся в спортзале одновременно принято из расчета по 25 (1 класс) и 50 человек (2 класса)</t>
  </si>
  <si>
    <t>Превышение фактической стоимости над стоимостью по нормативной площади (тыс. рублей, расчетно)</t>
  </si>
  <si>
    <t>Превышение фактической стоимости над стоимостью по нормативной площади  (тыс. рублей, расчетно)</t>
  </si>
  <si>
    <t>Информация о площади и стоимости отдельных помещений объектов дошкольного образования и среднего общего образования Краснодарского края</t>
  </si>
  <si>
    <t>Стоимость устройства спортивного зала по нормативу площади (тыс. рублей, расчетно)</t>
  </si>
  <si>
    <t>Превышение фактической стоимости над стоимостью по нормативной площади(тыс. рублей, расчетно)</t>
  </si>
  <si>
    <t>Стоимость устройства музыкального зала по нормативу площади (тыс. рублей, расчетно)</t>
  </si>
  <si>
    <t>Стоимость устройства лаборантской по нормативу площади (тыс. рублей, расчетно)</t>
  </si>
  <si>
    <t>Приложение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</si>
</sst>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1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164" fontId="8" fillId="0" borderId="0" applyFont="0" applyFill="0" applyBorder="0" applyAlignment="0" applyProtection="0"/>
    <xf numFmtId="0" fontId="5" fillId="0" borderId="0"/>
    <xf numFmtId="0" fontId="1" fillId="0" borderId="0"/>
  </cellStyleXfs>
  <cellXfs count="31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4" fillId="0" borderId="1" xfId="0" applyFont="1" applyBorder="1"/>
    <xf numFmtId="0" fontId="4" fillId="0" borderId="0" xfId="0" applyFont="1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vertical="top"/>
    </xf>
    <xf numFmtId="2" fontId="4" fillId="0" borderId="0" xfId="0" applyNumberFormat="1" applyFont="1"/>
    <xf numFmtId="2" fontId="2" fillId="2" borderId="1" xfId="0" applyNumberFormat="1" applyFont="1" applyFill="1" applyBorder="1" applyAlignment="1">
      <alignment vertical="top"/>
    </xf>
    <xf numFmtId="2" fontId="4" fillId="0" borderId="1" xfId="0" applyNumberFormat="1" applyFont="1" applyBorder="1"/>
    <xf numFmtId="14" fontId="4" fillId="0" borderId="1" xfId="0" applyNumberFormat="1" applyFont="1" applyBorder="1"/>
    <xf numFmtId="0" fontId="4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2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6">
    <cellStyle name="Обычный" xfId="0" builtinId="0"/>
    <cellStyle name="Обычный 2" xfId="1"/>
    <cellStyle name="Обычный 3" xfId="2"/>
    <cellStyle name="Обычный 5" xfId="4"/>
    <cellStyle name="Обычный 5 2" xfId="5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.beya\Downloads\&#1055;&#1088;&#1080;&#1083;&#1086;&#1078;&#1077;&#1085;&#1080;&#1077;%20&#1082;%20&#1079;&#1072;&#1087;&#1088;&#1086;&#1089;&#1091;%20&#1057;&#1055;%20&#1056;&#1060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объектов"/>
    </sheetNames>
    <sheetDataSet>
      <sheetData sheetId="0">
        <row r="33">
          <cell r="D33">
            <v>7780.6</v>
          </cell>
        </row>
        <row r="37">
          <cell r="D37">
            <v>505.3</v>
          </cell>
        </row>
        <row r="38">
          <cell r="D38">
            <v>21856.5</v>
          </cell>
        </row>
        <row r="39">
          <cell r="D39">
            <v>23018.2</v>
          </cell>
        </row>
        <row r="40">
          <cell r="D40">
            <v>10189.1</v>
          </cell>
        </row>
        <row r="41">
          <cell r="D41">
            <v>24919.1</v>
          </cell>
        </row>
        <row r="42">
          <cell r="D42">
            <v>27363.66</v>
          </cell>
        </row>
        <row r="43">
          <cell r="D43">
            <v>23759.3</v>
          </cell>
        </row>
        <row r="46">
          <cell r="D46">
            <v>28647.25</v>
          </cell>
        </row>
        <row r="47">
          <cell r="D47">
            <v>1989.1</v>
          </cell>
        </row>
        <row r="48">
          <cell r="D48">
            <v>4979.7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4"/>
  <sheetViews>
    <sheetView tabSelected="1" zoomScale="75" zoomScaleNormal="75" workbookViewId="0">
      <pane xSplit="2" ySplit="5" topLeftCell="P55" activePane="bottomRight" state="frozen"/>
      <selection pane="topRight" activeCell="C1" sqref="C1"/>
      <selection pane="bottomLeft" activeCell="A6" sqref="A6"/>
      <selection pane="bottomRight" activeCell="S90" sqref="S90"/>
    </sheetView>
  </sheetViews>
  <sheetFormatPr defaultColWidth="11" defaultRowHeight="15.75" x14ac:dyDescent="0.25"/>
  <cols>
    <col min="1" max="1" width="14.625" style="4" customWidth="1"/>
    <col min="2" max="2" width="61.125" style="4" customWidth="1"/>
    <col min="3" max="3" width="11.625" style="4" customWidth="1"/>
    <col min="4" max="4" width="10.25" style="4" customWidth="1"/>
    <col min="5" max="6" width="17.375" style="12" customWidth="1"/>
    <col min="7" max="7" width="25" style="4" customWidth="1"/>
    <col min="8" max="8" width="19.375" style="4" customWidth="1"/>
    <col min="9" max="9" width="15.25" style="4" customWidth="1"/>
    <col min="10" max="11" width="19.375" style="4" customWidth="1"/>
    <col min="12" max="13" width="22.125" style="4" customWidth="1"/>
    <col min="14" max="14" width="16.625" style="4" customWidth="1"/>
    <col min="15" max="16" width="22.125" style="4" customWidth="1"/>
    <col min="17" max="17" width="23.25" style="4" customWidth="1"/>
    <col min="18" max="18" width="19.875" style="4" customWidth="1"/>
    <col min="19" max="19" width="19" style="4" customWidth="1"/>
    <col min="20" max="20" width="20.5" style="4" customWidth="1"/>
    <col min="21" max="21" width="19.75" style="4" customWidth="1"/>
    <col min="22" max="22" width="18.625" style="4" bestFit="1" customWidth="1"/>
    <col min="23" max="16384" width="11" style="4"/>
  </cols>
  <sheetData>
    <row r="1" spans="1:22" ht="18.75" x14ac:dyDescent="0.3">
      <c r="L1" s="6"/>
      <c r="M1" s="6"/>
      <c r="N1" s="6"/>
      <c r="O1" s="6"/>
      <c r="P1" s="6"/>
      <c r="Q1" s="6"/>
      <c r="R1" s="6"/>
      <c r="S1" s="6"/>
      <c r="T1" s="6"/>
      <c r="U1" s="6"/>
      <c r="V1" s="7" t="s">
        <v>99</v>
      </c>
    </row>
    <row r="2" spans="1:22" s="5" customFormat="1" ht="45.75" customHeight="1" x14ac:dyDescent="0.25">
      <c r="A2" s="27" t="s">
        <v>94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8.75" x14ac:dyDescent="0.3"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s="25" customFormat="1" ht="124.15" customHeight="1" x14ac:dyDescent="0.25">
      <c r="A4" s="8" t="s">
        <v>1</v>
      </c>
      <c r="B4" s="8" t="s">
        <v>7</v>
      </c>
      <c r="C4" s="8" t="s">
        <v>2</v>
      </c>
      <c r="D4" s="8" t="s">
        <v>5</v>
      </c>
      <c r="E4" s="8" t="s">
        <v>6</v>
      </c>
      <c r="F4" s="8" t="s">
        <v>81</v>
      </c>
      <c r="G4" s="22" t="s">
        <v>82</v>
      </c>
      <c r="H4" s="22" t="s">
        <v>83</v>
      </c>
      <c r="I4" s="22" t="s">
        <v>84</v>
      </c>
      <c r="J4" s="22" t="s">
        <v>95</v>
      </c>
      <c r="K4" s="22" t="s">
        <v>96</v>
      </c>
      <c r="L4" s="23" t="s">
        <v>85</v>
      </c>
      <c r="M4" s="23" t="s">
        <v>86</v>
      </c>
      <c r="N4" s="23" t="s">
        <v>87</v>
      </c>
      <c r="O4" s="23" t="s">
        <v>97</v>
      </c>
      <c r="P4" s="23" t="s">
        <v>92</v>
      </c>
      <c r="Q4" s="26" t="s">
        <v>88</v>
      </c>
      <c r="R4" s="26" t="s">
        <v>89</v>
      </c>
      <c r="S4" s="26" t="s">
        <v>90</v>
      </c>
      <c r="T4" s="26" t="s">
        <v>98</v>
      </c>
      <c r="U4" s="26" t="s">
        <v>93</v>
      </c>
      <c r="V4" s="8" t="s">
        <v>0</v>
      </c>
    </row>
    <row r="5" spans="1:22" x14ac:dyDescent="0.25">
      <c r="A5" s="28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30"/>
    </row>
    <row r="6" spans="1:22" ht="45" x14ac:dyDescent="0.25">
      <c r="A6" s="8" t="s">
        <v>51</v>
      </c>
      <c r="B6" s="9" t="s">
        <v>8</v>
      </c>
      <c r="C6" s="11">
        <v>44258</v>
      </c>
      <c r="D6" s="17">
        <v>5922.3</v>
      </c>
      <c r="E6" s="17">
        <v>257576.31299999999</v>
      </c>
      <c r="F6" s="17">
        <f>E6/D6</f>
        <v>43.492614862468969</v>
      </c>
      <c r="G6" s="17">
        <v>107</v>
      </c>
      <c r="H6" s="17">
        <f>G6*F6</f>
        <v>4653.7097902841797</v>
      </c>
      <c r="I6" s="17">
        <v>100</v>
      </c>
      <c r="J6" s="17">
        <f>I6*F6</f>
        <v>4349.2614862468972</v>
      </c>
      <c r="K6" s="17">
        <f>H6-J6</f>
        <v>304.44830403728247</v>
      </c>
      <c r="L6" s="17">
        <v>108</v>
      </c>
      <c r="M6" s="17">
        <f>L6*F6</f>
        <v>4697.2024051466487</v>
      </c>
      <c r="N6" s="17">
        <v>100</v>
      </c>
      <c r="O6" s="17">
        <f>N6*F6</f>
        <v>4349.2614862468972</v>
      </c>
      <c r="P6" s="17">
        <f>M6-O6</f>
        <v>347.94091889975152</v>
      </c>
      <c r="Q6" s="17" t="s">
        <v>80</v>
      </c>
      <c r="R6" s="17"/>
      <c r="S6" s="17"/>
      <c r="T6" s="17"/>
      <c r="U6" s="17"/>
      <c r="V6" s="1"/>
    </row>
    <row r="7" spans="1:22" ht="30" x14ac:dyDescent="0.25">
      <c r="A7" s="8" t="s">
        <v>51</v>
      </c>
      <c r="B7" s="9" t="s">
        <v>9</v>
      </c>
      <c r="C7" s="11">
        <v>44547</v>
      </c>
      <c r="D7" s="17">
        <v>4315.6000000000004</v>
      </c>
      <c r="E7" s="17">
        <v>180983.72899999999</v>
      </c>
      <c r="F7" s="17">
        <f t="shared" ref="F7:F11" si="0">E7/D7</f>
        <v>41.937095421262391</v>
      </c>
      <c r="G7" s="17">
        <v>103</v>
      </c>
      <c r="H7" s="17">
        <f t="shared" ref="H7:H11" si="1">G7*F7</f>
        <v>4319.5208283900265</v>
      </c>
      <c r="I7" s="17">
        <v>75</v>
      </c>
      <c r="J7" s="17">
        <f t="shared" ref="J7:J11" si="2">I7*F7</f>
        <v>3145.2821565946792</v>
      </c>
      <c r="K7" s="17">
        <f t="shared" ref="K7:K11" si="3">H7-J7</f>
        <v>1174.2386717953473</v>
      </c>
      <c r="L7" s="17">
        <v>100.2</v>
      </c>
      <c r="M7" s="17">
        <f t="shared" ref="M7:M11" si="4">L7*F7</f>
        <v>4202.0969612104918</v>
      </c>
      <c r="N7" s="17">
        <v>75</v>
      </c>
      <c r="O7" s="17">
        <f t="shared" ref="O7:O11" si="5">N7*F7</f>
        <v>3145.2821565946792</v>
      </c>
      <c r="P7" s="17">
        <f t="shared" ref="P7:P11" si="6">M7-O7</f>
        <v>1056.8148046158126</v>
      </c>
      <c r="Q7" s="17" t="s">
        <v>80</v>
      </c>
      <c r="R7" s="17"/>
      <c r="S7" s="17"/>
      <c r="T7" s="17"/>
      <c r="U7" s="17"/>
      <c r="V7" s="1"/>
    </row>
    <row r="8" spans="1:22" ht="60" x14ac:dyDescent="0.25">
      <c r="A8" s="8" t="s">
        <v>51</v>
      </c>
      <c r="B8" s="9" t="s">
        <v>25</v>
      </c>
      <c r="C8" s="11">
        <v>45259</v>
      </c>
      <c r="D8" s="17">
        <v>4348.2</v>
      </c>
      <c r="E8" s="17">
        <v>330027.97899999999</v>
      </c>
      <c r="F8" s="17">
        <f t="shared" si="0"/>
        <v>75.899907777931105</v>
      </c>
      <c r="G8" s="17">
        <v>109.94</v>
      </c>
      <c r="H8" s="17">
        <f t="shared" si="1"/>
        <v>8344.4358611057451</v>
      </c>
      <c r="I8" s="17">
        <v>100</v>
      </c>
      <c r="J8" s="17">
        <f t="shared" si="2"/>
        <v>7589.9907777931103</v>
      </c>
      <c r="K8" s="17">
        <f t="shared" si="3"/>
        <v>754.44508331263478</v>
      </c>
      <c r="L8" s="17">
        <v>109.74</v>
      </c>
      <c r="M8" s="17">
        <f t="shared" si="4"/>
        <v>8329.2558795501591</v>
      </c>
      <c r="N8" s="17">
        <v>100</v>
      </c>
      <c r="O8" s="17">
        <f t="shared" si="5"/>
        <v>7589.9907777931103</v>
      </c>
      <c r="P8" s="17">
        <f t="shared" si="6"/>
        <v>739.2651017570488</v>
      </c>
      <c r="Q8" s="17" t="s">
        <v>80</v>
      </c>
      <c r="R8" s="17"/>
      <c r="S8" s="17"/>
      <c r="T8" s="17"/>
      <c r="U8" s="17"/>
      <c r="V8" s="1"/>
    </row>
    <row r="9" spans="1:22" ht="90" x14ac:dyDescent="0.25">
      <c r="A9" s="8" t="s">
        <v>51</v>
      </c>
      <c r="B9" s="9" t="s">
        <v>26</v>
      </c>
      <c r="C9" s="11">
        <v>45288</v>
      </c>
      <c r="D9" s="17">
        <v>6780.6</v>
      </c>
      <c r="E9" s="17">
        <v>363864.48200000002</v>
      </c>
      <c r="F9" s="17">
        <f t="shared" si="0"/>
        <v>53.662578827832348</v>
      </c>
      <c r="G9" s="17">
        <v>114.8</v>
      </c>
      <c r="H9" s="17">
        <f t="shared" si="1"/>
        <v>6160.4640494351534</v>
      </c>
      <c r="I9" s="17">
        <v>100</v>
      </c>
      <c r="J9" s="17">
        <f t="shared" si="2"/>
        <v>5366.2578827832349</v>
      </c>
      <c r="K9" s="17">
        <f t="shared" si="3"/>
        <v>794.20616665191847</v>
      </c>
      <c r="L9" s="17">
        <v>114.8</v>
      </c>
      <c r="M9" s="17">
        <f t="shared" si="4"/>
        <v>6160.4640494351534</v>
      </c>
      <c r="N9" s="17">
        <v>100</v>
      </c>
      <c r="O9" s="17">
        <f t="shared" si="5"/>
        <v>5366.2578827832349</v>
      </c>
      <c r="P9" s="17">
        <f t="shared" si="6"/>
        <v>794.20616665191847</v>
      </c>
      <c r="Q9" s="17" t="s">
        <v>80</v>
      </c>
      <c r="R9" s="17"/>
      <c r="S9" s="17"/>
      <c r="T9" s="17"/>
      <c r="U9" s="17"/>
      <c r="V9" s="1"/>
    </row>
    <row r="10" spans="1:22" ht="60" x14ac:dyDescent="0.25">
      <c r="A10" s="8" t="s">
        <v>51</v>
      </c>
      <c r="B10" s="9" t="s">
        <v>27</v>
      </c>
      <c r="C10" s="11">
        <v>45288</v>
      </c>
      <c r="D10" s="17">
        <v>7120.6</v>
      </c>
      <c r="E10" s="17">
        <v>664313.26599999995</v>
      </c>
      <c r="F10" s="17">
        <f t="shared" si="0"/>
        <v>93.294563098615271</v>
      </c>
      <c r="G10" s="17">
        <v>101.48</v>
      </c>
      <c r="H10" s="17">
        <f t="shared" si="1"/>
        <v>9467.5322632474781</v>
      </c>
      <c r="I10" s="17">
        <v>100</v>
      </c>
      <c r="J10" s="17">
        <f t="shared" si="2"/>
        <v>9329.4563098615272</v>
      </c>
      <c r="K10" s="17">
        <f t="shared" si="3"/>
        <v>138.07595338595092</v>
      </c>
      <c r="L10" s="17">
        <v>122.33</v>
      </c>
      <c r="M10" s="17">
        <f t="shared" si="4"/>
        <v>11412.723903853606</v>
      </c>
      <c r="N10" s="17">
        <v>100</v>
      </c>
      <c r="O10" s="17">
        <f t="shared" si="5"/>
        <v>9329.4563098615272</v>
      </c>
      <c r="P10" s="17">
        <f t="shared" si="6"/>
        <v>2083.2675939920791</v>
      </c>
      <c r="Q10" s="17" t="s">
        <v>80</v>
      </c>
      <c r="R10" s="17"/>
      <c r="S10" s="17"/>
      <c r="T10" s="17"/>
      <c r="U10" s="17"/>
      <c r="V10" s="1"/>
    </row>
    <row r="11" spans="1:22" ht="90" x14ac:dyDescent="0.25">
      <c r="A11" s="8" t="s">
        <v>51</v>
      </c>
      <c r="B11" s="9" t="s">
        <v>28</v>
      </c>
      <c r="C11" s="11">
        <v>45226</v>
      </c>
      <c r="D11" s="17">
        <v>7767.2</v>
      </c>
      <c r="E11" s="17">
        <v>318302.96799999999</v>
      </c>
      <c r="F11" s="17">
        <f t="shared" si="0"/>
        <v>40.980400659182202</v>
      </c>
      <c r="G11" s="17">
        <v>108.9</v>
      </c>
      <c r="H11" s="17">
        <f t="shared" si="1"/>
        <v>4462.7656317849423</v>
      </c>
      <c r="I11" s="17">
        <v>100</v>
      </c>
      <c r="J11" s="17">
        <f t="shared" si="2"/>
        <v>4098.0400659182205</v>
      </c>
      <c r="K11" s="17">
        <f t="shared" si="3"/>
        <v>364.72556586672181</v>
      </c>
      <c r="L11" s="17">
        <v>110.5</v>
      </c>
      <c r="M11" s="17">
        <f t="shared" si="4"/>
        <v>4528.3342728396328</v>
      </c>
      <c r="N11" s="17">
        <v>100</v>
      </c>
      <c r="O11" s="17">
        <f t="shared" si="5"/>
        <v>4098.0400659182205</v>
      </c>
      <c r="P11" s="17">
        <f t="shared" si="6"/>
        <v>430.2942069214123</v>
      </c>
      <c r="Q11" s="17" t="s">
        <v>80</v>
      </c>
      <c r="R11" s="17"/>
      <c r="S11" s="17"/>
      <c r="T11" s="17"/>
      <c r="U11" s="17"/>
      <c r="V11" s="1"/>
    </row>
    <row r="12" spans="1:22" ht="30" hidden="1" x14ac:dyDescent="0.25">
      <c r="A12" s="8" t="s">
        <v>77</v>
      </c>
      <c r="B12" s="9" t="s">
        <v>76</v>
      </c>
      <c r="C12" s="2"/>
      <c r="D12" s="2"/>
      <c r="E12" s="13"/>
      <c r="F12" s="13"/>
      <c r="G12" s="2"/>
      <c r="H12" s="2"/>
      <c r="I12" s="2"/>
      <c r="J12" s="2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5">
      <c r="A13" s="3"/>
      <c r="B13" s="2"/>
      <c r="C13" s="2"/>
      <c r="D13" s="2"/>
      <c r="E13" s="13"/>
      <c r="F13" s="13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5">
      <c r="A14" s="28" t="s">
        <v>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/>
    </row>
    <row r="15" spans="1:22" ht="45" x14ac:dyDescent="0.25">
      <c r="A15" s="8" t="s">
        <v>51</v>
      </c>
      <c r="B15" s="9" t="s">
        <v>10</v>
      </c>
      <c r="C15" s="11">
        <v>44348</v>
      </c>
      <c r="D15" s="17">
        <v>20554.400000000001</v>
      </c>
      <c r="E15" s="17">
        <v>808380.67099999997</v>
      </c>
      <c r="F15" s="17">
        <f t="shared" ref="F15" si="7">E15/D15</f>
        <v>39.328838156307164</v>
      </c>
      <c r="G15" s="18">
        <v>412.9</v>
      </c>
      <c r="H15" s="18">
        <f>G15*F15</f>
        <v>16238.877274739227</v>
      </c>
      <c r="I15" s="18">
        <v>288</v>
      </c>
      <c r="J15" s="18">
        <f>I15*F15</f>
        <v>11326.705389016463</v>
      </c>
      <c r="K15" s="18">
        <f>H15-J15</f>
        <v>4912.1718857227643</v>
      </c>
      <c r="L15" s="18"/>
      <c r="M15" s="18"/>
      <c r="N15" s="18"/>
      <c r="O15" s="18"/>
      <c r="P15" s="18"/>
      <c r="Q15" s="19">
        <v>18.2</v>
      </c>
      <c r="R15" s="19">
        <f>Q15*F15</f>
        <v>715.78485444479031</v>
      </c>
      <c r="S15" s="19">
        <v>18</v>
      </c>
      <c r="T15" s="19">
        <f>S15*F15</f>
        <v>707.91908681352891</v>
      </c>
      <c r="U15" s="19">
        <f>R15-T15</f>
        <v>7.8657676312614058</v>
      </c>
      <c r="V15" s="16"/>
    </row>
    <row r="16" spans="1:22" x14ac:dyDescent="0.25">
      <c r="A16" s="8"/>
      <c r="B16" s="9"/>
      <c r="C16" s="11"/>
      <c r="D16" s="17"/>
      <c r="E16" s="17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9">
        <v>16.3</v>
      </c>
      <c r="R16" s="19">
        <f>Q16*F15</f>
        <v>641.06006194780684</v>
      </c>
      <c r="S16" s="19">
        <v>18</v>
      </c>
      <c r="T16" s="19">
        <f>S16*F15</f>
        <v>707.91908681352891</v>
      </c>
      <c r="U16" s="19">
        <f>R16-T16</f>
        <v>-66.859024865722063</v>
      </c>
      <c r="V16" s="16"/>
    </row>
    <row r="17" spans="1:22" x14ac:dyDescent="0.25">
      <c r="A17" s="8"/>
      <c r="B17" s="9"/>
      <c r="C17" s="11"/>
      <c r="D17" s="17"/>
      <c r="E17" s="17"/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>
        <v>16.3</v>
      </c>
      <c r="R17" s="19">
        <f>Q17*F15</f>
        <v>641.06006194780684</v>
      </c>
      <c r="S17" s="19">
        <v>18</v>
      </c>
      <c r="T17" s="19">
        <f>S17*F15</f>
        <v>707.91908681352891</v>
      </c>
      <c r="U17" s="19">
        <f>R17-T17</f>
        <v>-66.859024865722063</v>
      </c>
      <c r="V17" s="16"/>
    </row>
    <row r="18" spans="1:22" x14ac:dyDescent="0.25">
      <c r="A18" s="8"/>
      <c r="B18" s="9"/>
      <c r="C18" s="11"/>
      <c r="D18" s="17"/>
      <c r="E18" s="17"/>
      <c r="F18" s="17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>
        <v>16.3</v>
      </c>
      <c r="R18" s="19">
        <f>Q18*F15</f>
        <v>641.06006194780684</v>
      </c>
      <c r="S18" s="19">
        <v>18</v>
      </c>
      <c r="T18" s="19">
        <f>S18*F15</f>
        <v>707.91908681352891</v>
      </c>
      <c r="U18" s="19">
        <f>R18-T18</f>
        <v>-66.859024865722063</v>
      </c>
      <c r="V18" s="16"/>
    </row>
    <row r="19" spans="1:22" x14ac:dyDescent="0.25">
      <c r="A19" s="8"/>
      <c r="B19" s="9"/>
      <c r="C19" s="11"/>
      <c r="D19" s="17"/>
      <c r="E19" s="17"/>
      <c r="F19" s="17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>
        <v>16.3</v>
      </c>
      <c r="R19" s="19">
        <f>Q19*F15</f>
        <v>641.06006194780684</v>
      </c>
      <c r="S19" s="19">
        <v>18</v>
      </c>
      <c r="T19" s="19">
        <f>S19*F15</f>
        <v>707.91908681352891</v>
      </c>
      <c r="U19" s="19">
        <f>R19-T19</f>
        <v>-66.859024865722063</v>
      </c>
      <c r="V19" s="16"/>
    </row>
    <row r="20" spans="1:22" ht="45" x14ac:dyDescent="0.25">
      <c r="A20" s="8" t="s">
        <v>51</v>
      </c>
      <c r="B20" s="9" t="s">
        <v>11</v>
      </c>
      <c r="C20" s="11">
        <v>44713</v>
      </c>
      <c r="D20" s="17">
        <v>30887.8</v>
      </c>
      <c r="E20" s="17">
        <v>1161267.2790000001</v>
      </c>
      <c r="F20" s="17">
        <f t="shared" ref="F20" si="8">E20/D20</f>
        <v>37.596309190036202</v>
      </c>
      <c r="G20" s="19">
        <v>210.2</v>
      </c>
      <c r="H20" s="18">
        <f>G20*F20</f>
        <v>7902.744191745609</v>
      </c>
      <c r="I20" s="19">
        <v>288</v>
      </c>
      <c r="J20" s="18">
        <f>I20*F20</f>
        <v>10827.737046730426</v>
      </c>
      <c r="K20" s="18">
        <f>H20-J20</f>
        <v>-2924.9928549848173</v>
      </c>
      <c r="L20" s="19"/>
      <c r="M20" s="19"/>
      <c r="N20" s="19"/>
      <c r="O20" s="19"/>
      <c r="P20" s="19"/>
      <c r="Q20" s="19">
        <v>24.6</v>
      </c>
      <c r="R20" s="19">
        <f>Q20*F20</f>
        <v>924.8692060748906</v>
      </c>
      <c r="S20" s="19">
        <v>18</v>
      </c>
      <c r="T20" s="19">
        <f>S20*F20</f>
        <v>676.73356542065164</v>
      </c>
      <c r="U20" s="19">
        <f t="shared" ref="U20:U32" si="9">R20-T20</f>
        <v>248.13564065423895</v>
      </c>
      <c r="V20" s="16"/>
    </row>
    <row r="21" spans="1:22" x14ac:dyDescent="0.25">
      <c r="A21" s="8"/>
      <c r="B21" s="9"/>
      <c r="C21" s="11"/>
      <c r="D21" s="17"/>
      <c r="E21" s="17"/>
      <c r="F21" s="17"/>
      <c r="G21" s="19">
        <v>211.5</v>
      </c>
      <c r="H21" s="19">
        <f>G21*F20</f>
        <v>7951.6193936926566</v>
      </c>
      <c r="I21" s="19">
        <v>288</v>
      </c>
      <c r="J21" s="19">
        <f>I21*F20</f>
        <v>10827.737046730426</v>
      </c>
      <c r="K21" s="19">
        <f>H21-J21</f>
        <v>-2876.1176530377697</v>
      </c>
      <c r="L21" s="19"/>
      <c r="M21" s="19"/>
      <c r="N21" s="19"/>
      <c r="O21" s="19"/>
      <c r="P21" s="19"/>
      <c r="Q21" s="19">
        <v>17.899999999999999</v>
      </c>
      <c r="R21" s="19">
        <f>Q21*F20</f>
        <v>672.97393450164793</v>
      </c>
      <c r="S21" s="19">
        <v>18</v>
      </c>
      <c r="T21" s="19">
        <f>S21*F20</f>
        <v>676.73356542065164</v>
      </c>
      <c r="U21" s="19">
        <f t="shared" si="9"/>
        <v>-3.7596309190037118</v>
      </c>
      <c r="V21" s="16"/>
    </row>
    <row r="22" spans="1:22" x14ac:dyDescent="0.25">
      <c r="A22" s="8"/>
      <c r="B22" s="9"/>
      <c r="C22" s="11"/>
      <c r="D22" s="17"/>
      <c r="E22" s="17"/>
      <c r="F22" s="17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>
        <v>13.3</v>
      </c>
      <c r="R22" s="19">
        <f>Q22*F20</f>
        <v>500.03091222748151</v>
      </c>
      <c r="S22" s="19">
        <v>18</v>
      </c>
      <c r="T22" s="19">
        <f>S22*F20</f>
        <v>676.73356542065164</v>
      </c>
      <c r="U22" s="19">
        <f t="shared" si="9"/>
        <v>-176.70265319317014</v>
      </c>
      <c r="V22" s="16"/>
    </row>
    <row r="23" spans="1:22" ht="45" x14ac:dyDescent="0.25">
      <c r="A23" s="8" t="s">
        <v>51</v>
      </c>
      <c r="B23" s="9" t="s">
        <v>12</v>
      </c>
      <c r="C23" s="11">
        <v>44412</v>
      </c>
      <c r="D23" s="17">
        <v>6474.8</v>
      </c>
      <c r="E23" s="17">
        <v>347394.33799999999</v>
      </c>
      <c r="F23" s="17">
        <f t="shared" ref="F23:F24" si="10">E23/D23</f>
        <v>53.65329245690986</v>
      </c>
      <c r="G23" s="19">
        <v>293.10000000000002</v>
      </c>
      <c r="H23" s="18">
        <f>G23*F23</f>
        <v>15725.78001912028</v>
      </c>
      <c r="I23" s="19">
        <v>288</v>
      </c>
      <c r="J23" s="18">
        <f>I23*F23</f>
        <v>15452.14822759004</v>
      </c>
      <c r="K23" s="18">
        <f>H23-J23</f>
        <v>273.63179153024066</v>
      </c>
      <c r="L23" s="19"/>
      <c r="M23" s="19"/>
      <c r="N23" s="19"/>
      <c r="O23" s="19"/>
      <c r="P23" s="19"/>
      <c r="Q23" s="19">
        <v>19.16</v>
      </c>
      <c r="R23" s="19">
        <f>Q23*F23</f>
        <v>1027.9970834743929</v>
      </c>
      <c r="S23" s="19">
        <v>18</v>
      </c>
      <c r="T23" s="19">
        <f>S23*F23</f>
        <v>965.75926422437749</v>
      </c>
      <c r="U23" s="19">
        <f t="shared" si="9"/>
        <v>62.237819250015377</v>
      </c>
      <c r="V23" s="16"/>
    </row>
    <row r="24" spans="1:22" ht="45" x14ac:dyDescent="0.25">
      <c r="A24" s="8" t="s">
        <v>51</v>
      </c>
      <c r="B24" s="9" t="s">
        <v>13</v>
      </c>
      <c r="C24" s="11">
        <v>44658</v>
      </c>
      <c r="D24" s="17">
        <v>27173.5</v>
      </c>
      <c r="E24" s="17">
        <v>209248.88099999999</v>
      </c>
      <c r="F24" s="17">
        <f t="shared" si="10"/>
        <v>7.7004758680331937</v>
      </c>
      <c r="G24" s="19">
        <v>282.12</v>
      </c>
      <c r="H24" s="18">
        <f>G24*F24</f>
        <v>2172.4582518895245</v>
      </c>
      <c r="I24" s="19">
        <v>288</v>
      </c>
      <c r="J24" s="18">
        <f>I24*F24</f>
        <v>2217.7370499935596</v>
      </c>
      <c r="K24" s="18">
        <f>H24-J24</f>
        <v>-45.278798104035104</v>
      </c>
      <c r="L24" s="19"/>
      <c r="M24" s="19"/>
      <c r="N24" s="19"/>
      <c r="O24" s="19"/>
      <c r="P24" s="19"/>
      <c r="Q24" s="19">
        <v>18.2</v>
      </c>
      <c r="R24" s="19">
        <f>Q24*F24</f>
        <v>140.14866079820413</v>
      </c>
      <c r="S24" s="19">
        <v>18</v>
      </c>
      <c r="T24" s="19">
        <f>S24*F24</f>
        <v>138.60856562459747</v>
      </c>
      <c r="U24" s="19">
        <f t="shared" si="9"/>
        <v>1.5400951736066588</v>
      </c>
      <c r="V24" s="16"/>
    </row>
    <row r="25" spans="1:22" x14ac:dyDescent="0.25">
      <c r="A25" s="8"/>
      <c r="B25" s="9"/>
      <c r="C25" s="11"/>
      <c r="D25" s="17"/>
      <c r="E25" s="17"/>
      <c r="F25" s="17"/>
      <c r="G25" s="19">
        <v>281.95</v>
      </c>
      <c r="H25" s="19">
        <f>G25*F24</f>
        <v>2171.1491709919587</v>
      </c>
      <c r="I25" s="19">
        <v>288</v>
      </c>
      <c r="J25" s="19">
        <f>I25*F24</f>
        <v>2217.7370499935596</v>
      </c>
      <c r="K25" s="19">
        <f>H25-J25</f>
        <v>-46.587879001600868</v>
      </c>
      <c r="L25" s="19"/>
      <c r="M25" s="19"/>
      <c r="N25" s="19"/>
      <c r="O25" s="19"/>
      <c r="P25" s="19"/>
      <c r="Q25" s="19">
        <v>20</v>
      </c>
      <c r="R25" s="19">
        <f>Q25*F24</f>
        <v>154.00951736066386</v>
      </c>
      <c r="S25" s="19">
        <v>18</v>
      </c>
      <c r="T25" s="19">
        <f>S25*F24</f>
        <v>138.60856562459747</v>
      </c>
      <c r="U25" s="19">
        <f t="shared" si="9"/>
        <v>15.400951736066389</v>
      </c>
      <c r="V25" s="16"/>
    </row>
    <row r="26" spans="1:22" ht="45" x14ac:dyDescent="0.25">
      <c r="A26" s="8" t="s">
        <v>51</v>
      </c>
      <c r="B26" s="9" t="s">
        <v>14</v>
      </c>
      <c r="C26" s="11">
        <v>44614</v>
      </c>
      <c r="D26" s="17">
        <v>6761.9</v>
      </c>
      <c r="E26" s="17">
        <v>414303.85200000001</v>
      </c>
      <c r="F26" s="17">
        <f t="shared" ref="F26:F27" si="11">E26/D26</f>
        <v>61.2703311199515</v>
      </c>
      <c r="G26" s="19">
        <v>285.55</v>
      </c>
      <c r="H26" s="18">
        <f>G26*F26</f>
        <v>17495.74305130215</v>
      </c>
      <c r="I26" s="19">
        <v>288</v>
      </c>
      <c r="J26" s="18">
        <f>I26*F26</f>
        <v>17645.855362546034</v>
      </c>
      <c r="K26" s="18">
        <f>H26-J26</f>
        <v>-150.1123112438836</v>
      </c>
      <c r="L26" s="19"/>
      <c r="M26" s="19"/>
      <c r="N26" s="19"/>
      <c r="O26" s="19"/>
      <c r="P26" s="19"/>
      <c r="Q26" s="19">
        <v>12.15</v>
      </c>
      <c r="R26" s="19">
        <f>Q26*F26</f>
        <v>744.43452310741077</v>
      </c>
      <c r="S26" s="19">
        <v>18</v>
      </c>
      <c r="T26" s="19">
        <f>S26*F26</f>
        <v>1102.8659601591271</v>
      </c>
      <c r="U26" s="19">
        <f t="shared" si="9"/>
        <v>-358.43143705171633</v>
      </c>
      <c r="V26" s="16"/>
    </row>
    <row r="27" spans="1:22" ht="45" x14ac:dyDescent="0.25">
      <c r="A27" s="8" t="s">
        <v>51</v>
      </c>
      <c r="B27" s="9" t="s">
        <v>15</v>
      </c>
      <c r="C27" s="11">
        <v>44407</v>
      </c>
      <c r="D27" s="17">
        <v>7270.4</v>
      </c>
      <c r="E27" s="17">
        <v>431493.17200000002</v>
      </c>
      <c r="F27" s="17">
        <f t="shared" si="11"/>
        <v>59.349302926936623</v>
      </c>
      <c r="G27" s="19">
        <v>272</v>
      </c>
      <c r="H27" s="18">
        <f>G27*F27</f>
        <v>16143.010396126761</v>
      </c>
      <c r="I27" s="19">
        <v>288</v>
      </c>
      <c r="J27" s="18">
        <f>I27*F27</f>
        <v>17092.599242957749</v>
      </c>
      <c r="K27" s="18">
        <f>H27-J27</f>
        <v>-949.58884683098768</v>
      </c>
      <c r="L27" s="19"/>
      <c r="M27" s="19"/>
      <c r="N27" s="19"/>
      <c r="O27" s="19"/>
      <c r="P27" s="19"/>
      <c r="Q27" s="19">
        <v>13.48</v>
      </c>
      <c r="R27" s="19">
        <f>Q27*F27</f>
        <v>800.02860345510567</v>
      </c>
      <c r="S27" s="19">
        <v>18</v>
      </c>
      <c r="T27" s="19">
        <f>S27*F27</f>
        <v>1068.2874526848593</v>
      </c>
      <c r="U27" s="19">
        <f t="shared" si="9"/>
        <v>-268.25884922975365</v>
      </c>
      <c r="V27" s="16"/>
    </row>
    <row r="28" spans="1:22" x14ac:dyDescent="0.25">
      <c r="A28" s="8"/>
      <c r="B28" s="9"/>
      <c r="C28" s="11"/>
      <c r="D28" s="17"/>
      <c r="E28" s="17"/>
      <c r="F28" s="17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>
        <v>14.9</v>
      </c>
      <c r="R28" s="19">
        <f>Q28*F27</f>
        <v>884.30461361135576</v>
      </c>
      <c r="S28" s="19">
        <v>18</v>
      </c>
      <c r="T28" s="19">
        <f>S28*F27</f>
        <v>1068.2874526848593</v>
      </c>
      <c r="U28" s="19">
        <f t="shared" si="9"/>
        <v>-183.98283907350356</v>
      </c>
      <c r="V28" s="16"/>
    </row>
    <row r="29" spans="1:22" x14ac:dyDescent="0.25">
      <c r="A29" s="8"/>
      <c r="B29" s="9"/>
      <c r="C29" s="11"/>
      <c r="D29" s="17"/>
      <c r="E29" s="17"/>
      <c r="F29" s="17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>
        <v>14.4</v>
      </c>
      <c r="R29" s="19">
        <f>Q29*F27</f>
        <v>854.62996214788734</v>
      </c>
      <c r="S29" s="19">
        <v>18</v>
      </c>
      <c r="T29" s="19">
        <f>S29*F27</f>
        <v>1068.2874526848593</v>
      </c>
      <c r="U29" s="19">
        <f t="shared" si="9"/>
        <v>-213.65749053697198</v>
      </c>
      <c r="V29" s="16"/>
    </row>
    <row r="30" spans="1:22" ht="45" x14ac:dyDescent="0.25">
      <c r="A30" s="8" t="s">
        <v>51</v>
      </c>
      <c r="B30" s="9" t="s">
        <v>16</v>
      </c>
      <c r="C30" s="11">
        <v>44407</v>
      </c>
      <c r="D30" s="17">
        <v>21837.5</v>
      </c>
      <c r="E30" s="17">
        <v>543187.87800000003</v>
      </c>
      <c r="F30" s="17">
        <f t="shared" ref="F30" si="12">E30/D30</f>
        <v>24.874087143674874</v>
      </c>
      <c r="G30" s="19">
        <v>390.8</v>
      </c>
      <c r="H30" s="18">
        <f>G30*F30</f>
        <v>9720.7932557481417</v>
      </c>
      <c r="I30" s="19">
        <v>288</v>
      </c>
      <c r="J30" s="18">
        <f>I30*F30</f>
        <v>7163.7370973783636</v>
      </c>
      <c r="K30" s="18">
        <f>H30-J30</f>
        <v>2557.0561583697781</v>
      </c>
      <c r="L30" s="19"/>
      <c r="M30" s="19"/>
      <c r="N30" s="19"/>
      <c r="O30" s="19"/>
      <c r="P30" s="19"/>
      <c r="Q30" s="19">
        <v>18.3</v>
      </c>
      <c r="R30" s="19">
        <f>Q30*F30</f>
        <v>455.19579472925022</v>
      </c>
      <c r="S30" s="19">
        <v>18</v>
      </c>
      <c r="T30" s="19">
        <f>S30*F30</f>
        <v>447.73356858614773</v>
      </c>
      <c r="U30" s="19">
        <f t="shared" si="9"/>
        <v>7.4622261431024981</v>
      </c>
      <c r="V30" s="16"/>
    </row>
    <row r="31" spans="1:22" x14ac:dyDescent="0.25">
      <c r="A31" s="8"/>
      <c r="B31" s="9"/>
      <c r="C31" s="11"/>
      <c r="D31" s="17"/>
      <c r="E31" s="17"/>
      <c r="F31" s="17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>
        <v>14.3</v>
      </c>
      <c r="R31" s="19">
        <f>Q31*F30</f>
        <v>355.69944615455074</v>
      </c>
      <c r="S31" s="19">
        <v>18</v>
      </c>
      <c r="T31" s="19">
        <f>S31*F30</f>
        <v>447.73356858614773</v>
      </c>
      <c r="U31" s="19">
        <f t="shared" si="9"/>
        <v>-92.034122431596984</v>
      </c>
      <c r="V31" s="16"/>
    </row>
    <row r="32" spans="1:22" x14ac:dyDescent="0.25">
      <c r="A32" s="8"/>
      <c r="B32" s="9"/>
      <c r="C32" s="11"/>
      <c r="D32" s="17"/>
      <c r="E32" s="17"/>
      <c r="F32" s="17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>
        <v>12.4</v>
      </c>
      <c r="R32" s="19">
        <f>Q32*F30</f>
        <v>308.43868058156846</v>
      </c>
      <c r="S32" s="19">
        <v>18</v>
      </c>
      <c r="T32" s="19">
        <f>S32*F30</f>
        <v>447.73356858614773</v>
      </c>
      <c r="U32" s="19">
        <f t="shared" si="9"/>
        <v>-139.29488800457926</v>
      </c>
      <c r="V32" s="16"/>
    </row>
    <row r="33" spans="1:22" ht="60" x14ac:dyDescent="0.25">
      <c r="A33" s="8" t="s">
        <v>51</v>
      </c>
      <c r="B33" s="9" t="s">
        <v>17</v>
      </c>
      <c r="C33" s="15">
        <v>44669</v>
      </c>
      <c r="D33" s="20">
        <v>505.3</v>
      </c>
      <c r="E33" s="20">
        <v>28785.031999999999</v>
      </c>
      <c r="F33" s="17">
        <f t="shared" ref="F33:F34" si="13">E33/D33</f>
        <v>56.96622204630912</v>
      </c>
      <c r="G33" s="20">
        <v>295</v>
      </c>
      <c r="H33" s="18">
        <f t="shared" ref="H33:H34" si="14">G33*F33</f>
        <v>16805.035503661191</v>
      </c>
      <c r="I33" s="20">
        <v>250</v>
      </c>
      <c r="J33" s="18">
        <f t="shared" ref="J33:J34" si="15">I33*F33</f>
        <v>14241.55551157728</v>
      </c>
      <c r="K33" s="18">
        <f t="shared" ref="K33:K36" si="16">H33-J33</f>
        <v>2563.4799920839105</v>
      </c>
      <c r="L33" s="20"/>
      <c r="M33" s="20"/>
      <c r="N33" s="20"/>
      <c r="O33" s="20"/>
      <c r="P33" s="20"/>
      <c r="Q33" s="20" t="s">
        <v>80</v>
      </c>
      <c r="R33" s="20"/>
      <c r="S33" s="19"/>
      <c r="T33" s="20"/>
      <c r="U33" s="20"/>
      <c r="V33" s="3"/>
    </row>
    <row r="34" spans="1:22" ht="60" x14ac:dyDescent="0.25">
      <c r="A34" s="8" t="s">
        <v>51</v>
      </c>
      <c r="B34" s="9" t="s">
        <v>18</v>
      </c>
      <c r="C34" s="15">
        <v>45160</v>
      </c>
      <c r="D34" s="20">
        <v>21856.5</v>
      </c>
      <c r="E34" s="20">
        <v>1914992.683</v>
      </c>
      <c r="F34" s="17">
        <f t="shared" si="13"/>
        <v>87.616621279710841</v>
      </c>
      <c r="G34" s="21">
        <v>523</v>
      </c>
      <c r="H34" s="18">
        <f t="shared" si="14"/>
        <v>45823.492929288768</v>
      </c>
      <c r="I34" s="21">
        <v>540</v>
      </c>
      <c r="J34" s="18">
        <f t="shared" si="15"/>
        <v>47312.975491043857</v>
      </c>
      <c r="K34" s="18">
        <f t="shared" si="16"/>
        <v>-1489.4825617550887</v>
      </c>
      <c r="L34" s="21"/>
      <c r="M34" s="21"/>
      <c r="N34" s="21"/>
      <c r="O34" s="21"/>
      <c r="P34" s="21"/>
      <c r="Q34" s="19">
        <v>16.7</v>
      </c>
      <c r="R34" s="19">
        <f>Q34*F34</f>
        <v>1463.1975753711711</v>
      </c>
      <c r="S34" s="19">
        <v>18</v>
      </c>
      <c r="T34" s="19">
        <f>S34*F34</f>
        <v>1577.0991830347953</v>
      </c>
      <c r="U34" s="19">
        <f>R34-T34</f>
        <v>-113.90160766362419</v>
      </c>
      <c r="V34" s="3"/>
    </row>
    <row r="35" spans="1:22" x14ac:dyDescent="0.25">
      <c r="A35" s="8"/>
      <c r="B35" s="9"/>
      <c r="C35" s="15"/>
      <c r="D35" s="20"/>
      <c r="E35" s="20"/>
      <c r="F35" s="20"/>
      <c r="G35" s="21">
        <v>261</v>
      </c>
      <c r="H35" s="19">
        <f>G35*F34</f>
        <v>22867.938154004529</v>
      </c>
      <c r="I35" s="19">
        <v>288</v>
      </c>
      <c r="J35" s="19">
        <f>I35*F34</f>
        <v>25233.586928556724</v>
      </c>
      <c r="K35" s="19">
        <f t="shared" si="16"/>
        <v>-2365.6487745521954</v>
      </c>
      <c r="L35" s="21"/>
      <c r="M35" s="21"/>
      <c r="N35" s="21"/>
      <c r="O35" s="21"/>
      <c r="P35" s="21"/>
      <c r="Q35" s="19">
        <v>16.2</v>
      </c>
      <c r="R35" s="19">
        <f>Q35*F34</f>
        <v>1419.3892647313155</v>
      </c>
      <c r="S35" s="19">
        <v>18</v>
      </c>
      <c r="T35" s="19">
        <f>S35*F34</f>
        <v>1577.0991830347953</v>
      </c>
      <c r="U35" s="19">
        <f>R35-T35</f>
        <v>-157.70991830347975</v>
      </c>
      <c r="V35" s="3"/>
    </row>
    <row r="36" spans="1:22" x14ac:dyDescent="0.25">
      <c r="A36" s="8"/>
      <c r="B36" s="9"/>
      <c r="C36" s="15"/>
      <c r="D36" s="20"/>
      <c r="E36" s="20"/>
      <c r="F36" s="20"/>
      <c r="G36" s="21">
        <v>220</v>
      </c>
      <c r="H36" s="21">
        <f>G36*F34</f>
        <v>19275.656681536384</v>
      </c>
      <c r="I36" s="21">
        <v>162</v>
      </c>
      <c r="J36" s="21">
        <f>I36*F34</f>
        <v>14193.892647313156</v>
      </c>
      <c r="K36" s="21">
        <f t="shared" si="16"/>
        <v>5081.764034223228</v>
      </c>
      <c r="L36" s="21"/>
      <c r="M36" s="21"/>
      <c r="N36" s="21"/>
      <c r="O36" s="21"/>
      <c r="P36" s="21"/>
      <c r="Q36" s="19">
        <v>15.3</v>
      </c>
      <c r="R36" s="19">
        <f>Q36*F34</f>
        <v>1340.5343055795759</v>
      </c>
      <c r="S36" s="19">
        <v>18</v>
      </c>
      <c r="T36" s="19">
        <f>S36*F34</f>
        <v>1577.0991830347953</v>
      </c>
      <c r="U36" s="19">
        <f>R36-T36</f>
        <v>-236.5648774552194</v>
      </c>
      <c r="V36" s="3"/>
    </row>
    <row r="37" spans="1:22" x14ac:dyDescent="0.25">
      <c r="A37" s="8"/>
      <c r="B37" s="9"/>
      <c r="C37" s="15"/>
      <c r="D37" s="20"/>
      <c r="E37" s="20"/>
      <c r="F37" s="20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19">
        <v>15.3</v>
      </c>
      <c r="R37" s="19">
        <f>Q37*F34</f>
        <v>1340.5343055795759</v>
      </c>
      <c r="S37" s="19">
        <v>18</v>
      </c>
      <c r="T37" s="19">
        <f>S37*F34</f>
        <v>1577.0991830347953</v>
      </c>
      <c r="U37" s="19">
        <f>R37-T37</f>
        <v>-236.5648774552194</v>
      </c>
      <c r="V37" s="3"/>
    </row>
    <row r="38" spans="1:22" x14ac:dyDescent="0.25">
      <c r="A38" s="8"/>
      <c r="B38" s="9"/>
      <c r="C38" s="15"/>
      <c r="D38" s="20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19">
        <v>32.4</v>
      </c>
      <c r="R38" s="21">
        <f>Q38*F34</f>
        <v>2838.778529462631</v>
      </c>
      <c r="S38" s="19">
        <v>18</v>
      </c>
      <c r="T38" s="21">
        <f>F34</f>
        <v>87.616621279710841</v>
      </c>
      <c r="U38" s="19">
        <f t="shared" ref="U38" si="17">R38-T38</f>
        <v>2751.1619081829203</v>
      </c>
      <c r="V38" s="3"/>
    </row>
    <row r="39" spans="1:22" ht="45" x14ac:dyDescent="0.25">
      <c r="A39" s="8" t="s">
        <v>51</v>
      </c>
      <c r="B39" s="9" t="s">
        <v>19</v>
      </c>
      <c r="C39" s="15">
        <v>45288</v>
      </c>
      <c r="D39" s="20">
        <v>23018.2</v>
      </c>
      <c r="E39" s="20">
        <v>1330847.3729999999</v>
      </c>
      <c r="F39" s="17">
        <f t="shared" ref="F39" si="18">E39/D39</f>
        <v>57.817178276320469</v>
      </c>
      <c r="G39" s="21">
        <v>589.1</v>
      </c>
      <c r="H39" s="18">
        <f>G39*F39</f>
        <v>34060.099722580388</v>
      </c>
      <c r="I39" s="21">
        <v>540</v>
      </c>
      <c r="J39" s="18">
        <f>I39*F39</f>
        <v>31221.276269213053</v>
      </c>
      <c r="K39" s="18">
        <f>H39-J39</f>
        <v>2838.8234533673349</v>
      </c>
      <c r="L39" s="21"/>
      <c r="M39" s="21"/>
      <c r="N39" s="21"/>
      <c r="O39" s="21"/>
      <c r="P39" s="21"/>
      <c r="Q39" s="21">
        <v>16.7</v>
      </c>
      <c r="R39" s="19">
        <f>Q39*F39</f>
        <v>965.54687721455184</v>
      </c>
      <c r="S39" s="19">
        <v>18</v>
      </c>
      <c r="T39" s="19">
        <f>S39*F39</f>
        <v>1040.7092089737685</v>
      </c>
      <c r="U39" s="19">
        <f t="shared" ref="U39:U44" si="19">R39-T39</f>
        <v>-75.162331759216613</v>
      </c>
      <c r="V39" s="3"/>
    </row>
    <row r="40" spans="1:22" x14ac:dyDescent="0.25">
      <c r="A40" s="8"/>
      <c r="B40" s="9"/>
      <c r="C40" s="15"/>
      <c r="D40" s="20"/>
      <c r="E40" s="20"/>
      <c r="F40" s="20"/>
      <c r="G40" s="21">
        <v>186.8</v>
      </c>
      <c r="H40" s="19">
        <f>G40*F39</f>
        <v>10800.248902016665</v>
      </c>
      <c r="I40" s="19">
        <v>162</v>
      </c>
      <c r="J40" s="19">
        <f>I40*F39</f>
        <v>9366.3828807639165</v>
      </c>
      <c r="K40" s="19">
        <f>H40-J40</f>
        <v>1433.8660212527484</v>
      </c>
      <c r="L40" s="21"/>
      <c r="M40" s="21"/>
      <c r="N40" s="21"/>
      <c r="O40" s="21"/>
      <c r="P40" s="21"/>
      <c r="Q40" s="21">
        <v>16.100000000000001</v>
      </c>
      <c r="R40" s="19">
        <f>Q40*F39</f>
        <v>930.85657024875968</v>
      </c>
      <c r="S40" s="19">
        <v>18</v>
      </c>
      <c r="T40" s="19">
        <f>S40*F39</f>
        <v>1040.7092089737685</v>
      </c>
      <c r="U40" s="19">
        <f t="shared" si="19"/>
        <v>-109.85263872500877</v>
      </c>
      <c r="V40" s="3"/>
    </row>
    <row r="41" spans="1:22" x14ac:dyDescent="0.25">
      <c r="A41" s="8"/>
      <c r="B41" s="9"/>
      <c r="C41" s="15"/>
      <c r="D41" s="20"/>
      <c r="E41" s="20"/>
      <c r="F41" s="20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>
        <v>18.8</v>
      </c>
      <c r="R41" s="19">
        <f>Q41*F39</f>
        <v>1086.9629515948247</v>
      </c>
      <c r="S41" s="19">
        <v>18</v>
      </c>
      <c r="T41" s="19">
        <f>S41*F39</f>
        <v>1040.7092089737685</v>
      </c>
      <c r="U41" s="19">
        <f t="shared" si="19"/>
        <v>46.25374262105629</v>
      </c>
      <c r="V41" s="3"/>
    </row>
    <row r="42" spans="1:22" x14ac:dyDescent="0.25">
      <c r="A42" s="8"/>
      <c r="B42" s="9"/>
      <c r="C42" s="15"/>
      <c r="D42" s="20"/>
      <c r="E42" s="20"/>
      <c r="F42" s="20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>
        <v>18.2</v>
      </c>
      <c r="R42" s="21">
        <f>Q42*F39</f>
        <v>1052.2726446290326</v>
      </c>
      <c r="S42" s="19">
        <v>18</v>
      </c>
      <c r="T42" s="21">
        <f>S42*F39</f>
        <v>1040.7092089737685</v>
      </c>
      <c r="U42" s="19">
        <f t="shared" si="19"/>
        <v>11.563435655264129</v>
      </c>
      <c r="V42" s="3"/>
    </row>
    <row r="43" spans="1:22" x14ac:dyDescent="0.25">
      <c r="A43" s="8"/>
      <c r="B43" s="9"/>
      <c r="C43" s="15"/>
      <c r="D43" s="20"/>
      <c r="E43" s="20"/>
      <c r="F43" s="20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>
        <v>16.8</v>
      </c>
      <c r="R43" s="21">
        <f>Q43*F39</f>
        <v>971.32859504218391</v>
      </c>
      <c r="S43" s="19">
        <v>18</v>
      </c>
      <c r="T43" s="21">
        <f>S43*F39</f>
        <v>1040.7092089737685</v>
      </c>
      <c r="U43" s="19">
        <f t="shared" si="19"/>
        <v>-69.380613931584548</v>
      </c>
      <c r="V43" s="3"/>
    </row>
    <row r="44" spans="1:22" x14ac:dyDescent="0.25">
      <c r="A44" s="8"/>
      <c r="B44" s="9"/>
      <c r="C44" s="15"/>
      <c r="D44" s="20"/>
      <c r="E44" s="20"/>
      <c r="F44" s="20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>
        <v>16.8</v>
      </c>
      <c r="R44" s="21">
        <f>Q44*F39</f>
        <v>971.32859504218391</v>
      </c>
      <c r="S44" s="19">
        <v>18</v>
      </c>
      <c r="T44" s="21">
        <f>S44*F39</f>
        <v>1040.7092089737685</v>
      </c>
      <c r="U44" s="19">
        <f t="shared" si="19"/>
        <v>-69.380613931584548</v>
      </c>
      <c r="V44" s="3"/>
    </row>
    <row r="45" spans="1:22" ht="45" x14ac:dyDescent="0.25">
      <c r="A45" s="8" t="s">
        <v>51</v>
      </c>
      <c r="B45" s="9" t="s">
        <v>20</v>
      </c>
      <c r="C45" s="15">
        <v>45146</v>
      </c>
      <c r="D45" s="20">
        <v>10189.1</v>
      </c>
      <c r="E45" s="20">
        <v>503006.79100000003</v>
      </c>
      <c r="F45" s="17">
        <f t="shared" ref="F45:F46" si="20">E45/D45</f>
        <v>49.367146362289112</v>
      </c>
      <c r="G45" s="21">
        <v>289.89999999999998</v>
      </c>
      <c r="H45" s="18">
        <f>G45*F45</f>
        <v>14311.535730427613</v>
      </c>
      <c r="I45" s="21">
        <v>288</v>
      </c>
      <c r="J45" s="18">
        <f>I45*F45</f>
        <v>14217.738152339265</v>
      </c>
      <c r="K45" s="18">
        <f>H45-J45</f>
        <v>93.797578088348018</v>
      </c>
      <c r="L45" s="20"/>
      <c r="M45" s="20"/>
      <c r="N45" s="20"/>
      <c r="O45" s="20"/>
      <c r="P45" s="20"/>
      <c r="Q45" s="20" t="s">
        <v>80</v>
      </c>
      <c r="R45" s="20"/>
      <c r="S45" s="19"/>
      <c r="T45" s="20"/>
      <c r="U45" s="20"/>
      <c r="V45" s="3"/>
    </row>
    <row r="46" spans="1:22" ht="45" x14ac:dyDescent="0.25">
      <c r="A46" s="8" t="s">
        <v>51</v>
      </c>
      <c r="B46" s="9" t="s">
        <v>21</v>
      </c>
      <c r="C46" s="15">
        <v>45288</v>
      </c>
      <c r="D46" s="20">
        <v>24919.1</v>
      </c>
      <c r="E46" s="20">
        <v>1638006.2080000001</v>
      </c>
      <c r="F46" s="17">
        <f t="shared" si="20"/>
        <v>65.73296017913971</v>
      </c>
      <c r="G46" s="21">
        <v>136.44</v>
      </c>
      <c r="H46" s="18">
        <f>G46*F46</f>
        <v>8968.6050868418224</v>
      </c>
      <c r="I46" s="21">
        <v>162</v>
      </c>
      <c r="J46" s="18">
        <f>I46*F46</f>
        <v>10648.739549020633</v>
      </c>
      <c r="K46" s="18">
        <f>H46-J46</f>
        <v>-1680.1344621788103</v>
      </c>
      <c r="L46" s="21"/>
      <c r="M46" s="21"/>
      <c r="N46" s="21"/>
      <c r="O46" s="21"/>
      <c r="P46" s="21"/>
      <c r="Q46" s="21">
        <v>20.2</v>
      </c>
      <c r="R46" s="19">
        <f>Q46*F46</f>
        <v>1327.8057956186221</v>
      </c>
      <c r="S46" s="19">
        <v>18</v>
      </c>
      <c r="T46" s="19">
        <f>S46*F46</f>
        <v>1183.1932832245147</v>
      </c>
      <c r="U46" s="19">
        <f>R46-T46</f>
        <v>144.6125123941074</v>
      </c>
      <c r="V46" s="3"/>
    </row>
    <row r="47" spans="1:22" x14ac:dyDescent="0.25">
      <c r="A47" s="8"/>
      <c r="B47" s="9"/>
      <c r="C47" s="15"/>
      <c r="D47" s="20"/>
      <c r="E47" s="20"/>
      <c r="F47" s="2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>
        <v>21.6</v>
      </c>
      <c r="R47" s="19">
        <f>Q47*F46</f>
        <v>1419.8319398694177</v>
      </c>
      <c r="S47" s="19">
        <v>18</v>
      </c>
      <c r="T47" s="19">
        <f>S47*F46</f>
        <v>1183.1932832245147</v>
      </c>
      <c r="U47" s="19">
        <f>R47-T47</f>
        <v>236.63865664490299</v>
      </c>
      <c r="V47" s="3"/>
    </row>
    <row r="48" spans="1:22" x14ac:dyDescent="0.25">
      <c r="A48" s="8"/>
      <c r="B48" s="9"/>
      <c r="C48" s="15"/>
      <c r="D48" s="20"/>
      <c r="E48" s="20"/>
      <c r="F48" s="20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>
        <v>24.7</v>
      </c>
      <c r="R48" s="19">
        <f>Q48*F46</f>
        <v>1623.6041164247508</v>
      </c>
      <c r="S48" s="19">
        <v>18</v>
      </c>
      <c r="T48" s="19">
        <f>S48*F46</f>
        <v>1183.1932832245147</v>
      </c>
      <c r="U48" s="19">
        <f>R48-T48</f>
        <v>440.41083320023608</v>
      </c>
      <c r="V48" s="3"/>
    </row>
    <row r="49" spans="1:22" x14ac:dyDescent="0.25">
      <c r="A49" s="8"/>
      <c r="B49" s="9"/>
      <c r="C49" s="15"/>
      <c r="D49" s="20"/>
      <c r="E49" s="20"/>
      <c r="F49" s="20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>
        <v>18.5</v>
      </c>
      <c r="R49" s="19">
        <f>Q49*F46</f>
        <v>1216.0597633140846</v>
      </c>
      <c r="S49" s="19">
        <v>18</v>
      </c>
      <c r="T49" s="19">
        <f>S49*F46</f>
        <v>1183.1932832245147</v>
      </c>
      <c r="U49" s="19">
        <f>R49-T49</f>
        <v>32.866480089569905</v>
      </c>
      <c r="V49" s="3"/>
    </row>
    <row r="50" spans="1:22" x14ac:dyDescent="0.25">
      <c r="A50" s="8"/>
      <c r="B50" s="9"/>
      <c r="C50" s="15"/>
      <c r="D50" s="20"/>
      <c r="E50" s="20"/>
      <c r="F50" s="20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>
        <v>18.7</v>
      </c>
      <c r="R50" s="21">
        <f>Q50*F46</f>
        <v>1229.2063553499124</v>
      </c>
      <c r="S50" s="19">
        <v>18</v>
      </c>
      <c r="T50" s="21">
        <f>F46</f>
        <v>65.73296017913971</v>
      </c>
      <c r="U50" s="19">
        <f t="shared" ref="U50:U51" si="21">R50-T50</f>
        <v>1163.4733951707726</v>
      </c>
      <c r="V50" s="3"/>
    </row>
    <row r="51" spans="1:22" x14ac:dyDescent="0.25">
      <c r="A51" s="8"/>
      <c r="B51" s="9"/>
      <c r="C51" s="15"/>
      <c r="D51" s="20"/>
      <c r="E51" s="20"/>
      <c r="F51" s="20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>
        <v>18</v>
      </c>
      <c r="R51" s="21">
        <f>Q51*F46</f>
        <v>1183.1932832245147</v>
      </c>
      <c r="S51" s="19">
        <v>18</v>
      </c>
      <c r="T51" s="21">
        <f>S51*F46</f>
        <v>1183.1932832245147</v>
      </c>
      <c r="U51" s="19">
        <f t="shared" si="21"/>
        <v>0</v>
      </c>
      <c r="V51" s="3"/>
    </row>
    <row r="52" spans="1:22" ht="60" x14ac:dyDescent="0.25">
      <c r="A52" s="8" t="s">
        <v>51</v>
      </c>
      <c r="B52" s="9" t="s">
        <v>22</v>
      </c>
      <c r="C52" s="15">
        <v>45146</v>
      </c>
      <c r="D52" s="20">
        <v>27363.66</v>
      </c>
      <c r="E52" s="20">
        <v>1309297.0530000001</v>
      </c>
      <c r="F52" s="17">
        <f t="shared" ref="F52" si="22">E52/D52</f>
        <v>47.848023729281834</v>
      </c>
      <c r="G52" s="21">
        <v>282</v>
      </c>
      <c r="H52" s="18">
        <f>G52*F52</f>
        <v>13493.142691657476</v>
      </c>
      <c r="I52" s="21">
        <v>288</v>
      </c>
      <c r="J52" s="18">
        <f>I52*F52</f>
        <v>13780.230834033169</v>
      </c>
      <c r="K52" s="18">
        <f>H52-J52</f>
        <v>-287.08814237569277</v>
      </c>
      <c r="L52" s="20"/>
      <c r="M52" s="20"/>
      <c r="N52" s="20"/>
      <c r="O52" s="20"/>
      <c r="P52" s="20"/>
      <c r="Q52" s="21">
        <v>18.2</v>
      </c>
      <c r="R52" s="19">
        <f>Q52*F52</f>
        <v>870.83403187292936</v>
      </c>
      <c r="S52" s="19">
        <v>18</v>
      </c>
      <c r="T52" s="19">
        <f>S52*F52</f>
        <v>861.26442712707308</v>
      </c>
      <c r="U52" s="19">
        <f>R52-T52</f>
        <v>9.5696047458562816</v>
      </c>
      <c r="V52" s="3"/>
    </row>
    <row r="53" spans="1:22" x14ac:dyDescent="0.25">
      <c r="A53" s="8"/>
      <c r="B53" s="9"/>
      <c r="C53" s="15"/>
      <c r="D53" s="20"/>
      <c r="E53" s="20"/>
      <c r="F53" s="20"/>
      <c r="G53" s="21">
        <v>282</v>
      </c>
      <c r="H53" s="19">
        <f>G53*F52</f>
        <v>13493.142691657476</v>
      </c>
      <c r="I53" s="19">
        <v>288</v>
      </c>
      <c r="J53" s="19">
        <f>I53*F52</f>
        <v>13780.230834033169</v>
      </c>
      <c r="K53" s="19">
        <f>H53-J53</f>
        <v>-287.08814237569277</v>
      </c>
      <c r="L53" s="20"/>
      <c r="M53" s="20"/>
      <c r="N53" s="20"/>
      <c r="O53" s="20"/>
      <c r="P53" s="20"/>
      <c r="Q53" s="21">
        <v>19.87</v>
      </c>
      <c r="R53" s="19">
        <f>Q53*F52</f>
        <v>950.74023150083008</v>
      </c>
      <c r="S53" s="19">
        <v>18</v>
      </c>
      <c r="T53" s="19">
        <f>S53*F52</f>
        <v>861.26442712707308</v>
      </c>
      <c r="U53" s="19">
        <f>R53-T53</f>
        <v>89.475804373757001</v>
      </c>
      <c r="V53" s="3"/>
    </row>
    <row r="54" spans="1:22" ht="60" x14ac:dyDescent="0.25">
      <c r="A54" s="8" t="s">
        <v>51</v>
      </c>
      <c r="B54" s="9" t="s">
        <v>23</v>
      </c>
      <c r="C54" s="15">
        <v>45285</v>
      </c>
      <c r="D54" s="20">
        <v>23759.3</v>
      </c>
      <c r="E54" s="20">
        <v>1284353.2169999999</v>
      </c>
      <c r="F54" s="17">
        <f t="shared" ref="F54" si="23">E54/D54</f>
        <v>54.056862660095206</v>
      </c>
      <c r="G54" s="21">
        <v>382</v>
      </c>
      <c r="H54" s="18">
        <f>G54*F54</f>
        <v>20649.721536156369</v>
      </c>
      <c r="I54" s="21">
        <v>288</v>
      </c>
      <c r="J54" s="18">
        <f>I54*F54</f>
        <v>15568.376446107419</v>
      </c>
      <c r="K54" s="18">
        <f>H54-J54</f>
        <v>5081.3450900489497</v>
      </c>
      <c r="L54" s="21"/>
      <c r="M54" s="21"/>
      <c r="N54" s="21"/>
      <c r="O54" s="21"/>
      <c r="P54" s="21"/>
      <c r="Q54" s="21">
        <v>16.899999999999999</v>
      </c>
      <c r="R54" s="19">
        <f>Q54*F54</f>
        <v>913.5609789556089</v>
      </c>
      <c r="S54" s="19">
        <v>18</v>
      </c>
      <c r="T54" s="19">
        <f>S54*F54</f>
        <v>973.02352788171368</v>
      </c>
      <c r="U54" s="19">
        <f>R54-T54</f>
        <v>-59.462548926104773</v>
      </c>
      <c r="V54" s="3"/>
    </row>
    <row r="55" spans="1:22" x14ac:dyDescent="0.25">
      <c r="A55" s="8"/>
      <c r="B55" s="9"/>
      <c r="C55" s="15"/>
      <c r="D55" s="20"/>
      <c r="E55" s="20"/>
      <c r="F55" s="20"/>
      <c r="G55" s="21">
        <v>195</v>
      </c>
      <c r="H55" s="19">
        <f>G55*F54</f>
        <v>10541.088218718565</v>
      </c>
      <c r="I55" s="19">
        <v>162</v>
      </c>
      <c r="J55" s="19">
        <f>I55*F54</f>
        <v>8757.211750935423</v>
      </c>
      <c r="K55" s="19">
        <f>H55-J55</f>
        <v>1783.8764677831423</v>
      </c>
      <c r="L55" s="21"/>
      <c r="M55" s="21"/>
      <c r="N55" s="21"/>
      <c r="O55" s="21"/>
      <c r="P55" s="21"/>
      <c r="Q55" s="21">
        <v>15.8</v>
      </c>
      <c r="R55" s="19">
        <f>Q55*F54</f>
        <v>854.09843002950424</v>
      </c>
      <c r="S55" s="19">
        <v>18</v>
      </c>
      <c r="T55" s="19">
        <f>S55*F54</f>
        <v>973.02352788171368</v>
      </c>
      <c r="U55" s="19">
        <f>R55-T55</f>
        <v>-118.92509785220943</v>
      </c>
      <c r="V55" s="3"/>
    </row>
    <row r="56" spans="1:22" x14ac:dyDescent="0.25">
      <c r="A56" s="8"/>
      <c r="B56" s="9"/>
      <c r="C56" s="15"/>
      <c r="D56" s="20"/>
      <c r="E56" s="20"/>
      <c r="F56" s="20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>
        <v>15.1</v>
      </c>
      <c r="R56" s="19">
        <f>Q56*F54</f>
        <v>816.25862616743757</v>
      </c>
      <c r="S56" s="19">
        <v>18</v>
      </c>
      <c r="T56" s="19">
        <f>S56*F54</f>
        <v>973.02352788171368</v>
      </c>
      <c r="U56" s="19">
        <f>R56-T56</f>
        <v>-156.76490171427611</v>
      </c>
      <c r="V56" s="3"/>
    </row>
    <row r="57" spans="1:22" ht="60" x14ac:dyDescent="0.25">
      <c r="A57" s="8" t="s">
        <v>51</v>
      </c>
      <c r="B57" s="9" t="s">
        <v>24</v>
      </c>
      <c r="C57" s="15">
        <v>45288</v>
      </c>
      <c r="D57" s="20">
        <v>4979.7</v>
      </c>
      <c r="E57" s="20">
        <v>333689.01199999999</v>
      </c>
      <c r="F57" s="17">
        <f t="shared" ref="F57:F58" si="24">E57/D57</f>
        <v>67.009862441512539</v>
      </c>
      <c r="G57" s="21">
        <v>107.5</v>
      </c>
      <c r="H57" s="18">
        <f>G57*F57</f>
        <v>7203.5602124625975</v>
      </c>
      <c r="I57" s="21">
        <v>162</v>
      </c>
      <c r="J57" s="18">
        <f>I57*F57</f>
        <v>10855.597715525031</v>
      </c>
      <c r="K57" s="18">
        <f>H57-J57</f>
        <v>-3652.0375030624336</v>
      </c>
      <c r="L57" s="21"/>
      <c r="M57" s="21"/>
      <c r="N57" s="21"/>
      <c r="O57" s="21"/>
      <c r="P57" s="21"/>
      <c r="Q57" s="20" t="s">
        <v>80</v>
      </c>
      <c r="R57" s="20"/>
      <c r="S57" s="20"/>
      <c r="T57" s="20"/>
      <c r="U57" s="20"/>
      <c r="V57" s="3"/>
    </row>
    <row r="58" spans="1:22" ht="75" x14ac:dyDescent="0.25">
      <c r="A58" s="8" t="s">
        <v>51</v>
      </c>
      <c r="B58" s="9" t="s">
        <v>29</v>
      </c>
      <c r="C58" s="3" t="s">
        <v>80</v>
      </c>
      <c r="D58" s="20">
        <v>22238</v>
      </c>
      <c r="E58" s="20">
        <v>1344121.9029999999</v>
      </c>
      <c r="F58" s="17">
        <f t="shared" si="24"/>
        <v>60.442571409299397</v>
      </c>
      <c r="G58" s="20">
        <v>1002.7</v>
      </c>
      <c r="H58" s="18">
        <f>G58*F58</f>
        <v>60605.766352104511</v>
      </c>
      <c r="I58" s="20">
        <v>540</v>
      </c>
      <c r="J58" s="18">
        <f>I58*F58</f>
        <v>32638.988561021673</v>
      </c>
      <c r="K58" s="18">
        <f>H58-J58</f>
        <v>27966.777791082837</v>
      </c>
      <c r="L58" s="20"/>
      <c r="M58" s="20"/>
      <c r="N58" s="20"/>
      <c r="O58" s="20"/>
      <c r="P58" s="20"/>
      <c r="Q58" s="21">
        <v>19.899999999999999</v>
      </c>
      <c r="R58" s="19">
        <f>Q58*F58</f>
        <v>1202.8071710450579</v>
      </c>
      <c r="S58" s="19">
        <v>18</v>
      </c>
      <c r="T58" s="19">
        <f>S58*F58</f>
        <v>1087.9662853673892</v>
      </c>
      <c r="U58" s="19">
        <f>R58-T58</f>
        <v>114.84088567766867</v>
      </c>
      <c r="V58" s="3"/>
    </row>
    <row r="59" spans="1:22" x14ac:dyDescent="0.25">
      <c r="A59" s="8"/>
      <c r="B59" s="9"/>
      <c r="C59" s="3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1">
        <v>22.9</v>
      </c>
      <c r="R59" s="19">
        <f>Q59*F58</f>
        <v>1384.1348852729561</v>
      </c>
      <c r="S59" s="19">
        <v>18</v>
      </c>
      <c r="T59" s="19">
        <f>S59*F58</f>
        <v>1087.9662853673892</v>
      </c>
      <c r="U59" s="19">
        <f>R59-T59</f>
        <v>296.16859990556691</v>
      </c>
      <c r="V59" s="3"/>
    </row>
    <row r="60" spans="1:22" x14ac:dyDescent="0.25">
      <c r="A60" s="8"/>
      <c r="B60" s="9"/>
      <c r="C60" s="3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1">
        <v>35.700000000000003</v>
      </c>
      <c r="R60" s="19">
        <f>Q60*F58</f>
        <v>2157.7997993119889</v>
      </c>
      <c r="S60" s="19">
        <v>18</v>
      </c>
      <c r="T60" s="19">
        <f>S60*F58</f>
        <v>1087.9662853673892</v>
      </c>
      <c r="U60" s="19">
        <f>R60-T60</f>
        <v>1069.8335139445996</v>
      </c>
      <c r="V60" s="3"/>
    </row>
    <row r="61" spans="1:22" ht="60" x14ac:dyDescent="0.25">
      <c r="A61" s="8" t="s">
        <v>51</v>
      </c>
      <c r="B61" s="9" t="s">
        <v>30</v>
      </c>
      <c r="C61" s="15">
        <v>45285</v>
      </c>
      <c r="D61" s="20">
        <v>14103.6</v>
      </c>
      <c r="E61" s="20">
        <v>947156.01500000001</v>
      </c>
      <c r="F61" s="17">
        <f t="shared" ref="F61:F62" si="25">E61/D61</f>
        <v>67.157038982954703</v>
      </c>
      <c r="G61" s="20">
        <v>836.4</v>
      </c>
      <c r="H61" s="18">
        <f>G61*F61</f>
        <v>56170.147405343312</v>
      </c>
      <c r="I61" s="20">
        <v>540</v>
      </c>
      <c r="J61" s="18">
        <f>I61*F61</f>
        <v>36264.801050795541</v>
      </c>
      <c r="K61" s="18">
        <f>H61-J61</f>
        <v>19905.346354547772</v>
      </c>
      <c r="L61" s="20"/>
      <c r="M61" s="20"/>
      <c r="N61" s="20"/>
      <c r="O61" s="20"/>
      <c r="P61" s="20"/>
      <c r="Q61" s="20">
        <v>18</v>
      </c>
      <c r="R61" s="19">
        <f>Q61*F61</f>
        <v>1208.8267016931845</v>
      </c>
      <c r="S61" s="19">
        <v>18</v>
      </c>
      <c r="T61" s="19">
        <f>S61*F61</f>
        <v>1208.8267016931845</v>
      </c>
      <c r="U61" s="19">
        <f>R61-T61</f>
        <v>0</v>
      </c>
      <c r="V61" s="3"/>
    </row>
    <row r="62" spans="1:22" ht="60" x14ac:dyDescent="0.25">
      <c r="A62" s="8" t="s">
        <v>51</v>
      </c>
      <c r="B62" s="9" t="s">
        <v>31</v>
      </c>
      <c r="C62" s="3" t="s">
        <v>80</v>
      </c>
      <c r="D62" s="20">
        <v>31775.17</v>
      </c>
      <c r="E62" s="20">
        <v>2198914.469</v>
      </c>
      <c r="F62" s="17">
        <f t="shared" si="25"/>
        <v>69.202288107349233</v>
      </c>
      <c r="G62" s="20">
        <v>419.3</v>
      </c>
      <c r="H62" s="18">
        <f>G62*F62</f>
        <v>29016.519403411534</v>
      </c>
      <c r="I62" s="20">
        <v>540</v>
      </c>
      <c r="J62" s="18">
        <f>I62*F62</f>
        <v>37369.235577968582</v>
      </c>
      <c r="K62" s="18">
        <f>H62-J62</f>
        <v>-8352.7161745570484</v>
      </c>
      <c r="L62" s="20"/>
      <c r="M62" s="20"/>
      <c r="N62" s="20"/>
      <c r="O62" s="20"/>
      <c r="P62" s="20"/>
      <c r="Q62" s="20">
        <v>101.3</v>
      </c>
      <c r="R62" s="19">
        <f>Q62*F62</f>
        <v>7010.1917852744773</v>
      </c>
      <c r="S62" s="19">
        <v>18</v>
      </c>
      <c r="T62" s="19">
        <f>S62*F62</f>
        <v>1245.6411859322861</v>
      </c>
      <c r="U62" s="19">
        <f>R62-T62</f>
        <v>5764.5505993421912</v>
      </c>
      <c r="V62" s="3"/>
    </row>
    <row r="63" spans="1:22" ht="45" hidden="1" customHeight="1" x14ac:dyDescent="0.25">
      <c r="A63" s="10" t="s">
        <v>35</v>
      </c>
      <c r="B63" s="9" t="s">
        <v>32</v>
      </c>
      <c r="C63" s="3"/>
      <c r="D63" s="20"/>
      <c r="E63" s="20"/>
      <c r="F63" s="20"/>
      <c r="G63" s="20">
        <f>'[1]Параметры объектов'!D37</f>
        <v>505.3</v>
      </c>
      <c r="H63" s="20"/>
      <c r="I63" s="20"/>
      <c r="J63" s="20"/>
      <c r="K63" s="20"/>
      <c r="L63" s="20"/>
      <c r="M63" s="20"/>
      <c r="N63" s="20"/>
      <c r="O63" s="20"/>
      <c r="P63" s="20"/>
      <c r="Q63" s="20">
        <f>'[1]Параметры объектов'!F37</f>
        <v>0</v>
      </c>
      <c r="R63" s="20"/>
      <c r="S63" s="20"/>
      <c r="T63" s="20"/>
      <c r="U63" s="20"/>
      <c r="V63" s="3"/>
    </row>
    <row r="64" spans="1:22" ht="30" hidden="1" customHeight="1" x14ac:dyDescent="0.25">
      <c r="A64" s="10" t="s">
        <v>36</v>
      </c>
      <c r="B64" s="9" t="s">
        <v>33</v>
      </c>
      <c r="C64" s="3"/>
      <c r="D64" s="20"/>
      <c r="E64" s="20"/>
      <c r="F64" s="20"/>
      <c r="G64" s="20">
        <f>'[1]Параметры объектов'!D38</f>
        <v>21856.5</v>
      </c>
      <c r="H64" s="20"/>
      <c r="I64" s="20"/>
      <c r="J64" s="20"/>
      <c r="K64" s="20"/>
      <c r="L64" s="20"/>
      <c r="M64" s="20"/>
      <c r="N64" s="20"/>
      <c r="O64" s="20"/>
      <c r="P64" s="20"/>
      <c r="Q64" s="20">
        <f>'[1]Параметры объектов'!F38</f>
        <v>0</v>
      </c>
      <c r="R64" s="20"/>
      <c r="S64" s="20"/>
      <c r="T64" s="20"/>
      <c r="U64" s="20"/>
      <c r="V64" s="3"/>
    </row>
    <row r="65" spans="1:22" ht="90" hidden="1" customHeight="1" x14ac:dyDescent="0.25">
      <c r="A65" s="10" t="s">
        <v>37</v>
      </c>
      <c r="B65" s="9" t="s">
        <v>34</v>
      </c>
      <c r="C65" s="3"/>
      <c r="D65" s="20"/>
      <c r="E65" s="20"/>
      <c r="F65" s="20"/>
      <c r="G65" s="20">
        <f>'[1]Параметры объектов'!D39</f>
        <v>23018.2</v>
      </c>
      <c r="H65" s="20"/>
      <c r="I65" s="20"/>
      <c r="J65" s="20"/>
      <c r="K65" s="20"/>
      <c r="L65" s="20"/>
      <c r="M65" s="20"/>
      <c r="N65" s="20"/>
      <c r="O65" s="20"/>
      <c r="P65" s="20"/>
      <c r="Q65" s="20">
        <f>'[1]Параметры объектов'!F39</f>
        <v>0</v>
      </c>
      <c r="R65" s="20"/>
      <c r="S65" s="20"/>
      <c r="T65" s="20"/>
      <c r="U65" s="20"/>
      <c r="V65" s="3"/>
    </row>
    <row r="66" spans="1:22" ht="75" hidden="1" customHeight="1" x14ac:dyDescent="0.25">
      <c r="A66" s="10" t="s">
        <v>37</v>
      </c>
      <c r="B66" s="9" t="s">
        <v>38</v>
      </c>
      <c r="C66" s="3"/>
      <c r="D66" s="20"/>
      <c r="E66" s="20"/>
      <c r="F66" s="20"/>
      <c r="G66" s="20">
        <f>'[1]Параметры объектов'!D40</f>
        <v>10189.1</v>
      </c>
      <c r="H66" s="20"/>
      <c r="I66" s="20"/>
      <c r="J66" s="20"/>
      <c r="K66" s="20"/>
      <c r="L66" s="20"/>
      <c r="M66" s="20"/>
      <c r="N66" s="20"/>
      <c r="O66" s="20"/>
      <c r="P66" s="20"/>
      <c r="Q66" s="20">
        <f>'[1]Параметры объектов'!F40</f>
        <v>0</v>
      </c>
      <c r="R66" s="20"/>
      <c r="S66" s="20"/>
      <c r="T66" s="20"/>
      <c r="U66" s="20"/>
      <c r="V66" s="3"/>
    </row>
    <row r="67" spans="1:22" ht="75" hidden="1" customHeight="1" x14ac:dyDescent="0.25">
      <c r="A67" s="10" t="s">
        <v>43</v>
      </c>
      <c r="B67" s="9" t="s">
        <v>39</v>
      </c>
      <c r="C67" s="3"/>
      <c r="D67" s="20"/>
      <c r="E67" s="20"/>
      <c r="F67" s="20"/>
      <c r="G67" s="20">
        <f>'[1]Параметры объектов'!D41</f>
        <v>24919.1</v>
      </c>
      <c r="H67" s="20"/>
      <c r="I67" s="20"/>
      <c r="J67" s="20"/>
      <c r="K67" s="20"/>
      <c r="L67" s="20"/>
      <c r="M67" s="20"/>
      <c r="N67" s="20"/>
      <c r="O67" s="20"/>
      <c r="P67" s="20"/>
      <c r="Q67" s="20">
        <f>'[1]Параметры объектов'!F41</f>
        <v>0</v>
      </c>
      <c r="R67" s="20"/>
      <c r="S67" s="20"/>
      <c r="T67" s="20"/>
      <c r="U67" s="20"/>
      <c r="V67" s="3"/>
    </row>
    <row r="68" spans="1:22" ht="30" hidden="1" customHeight="1" x14ac:dyDescent="0.25">
      <c r="A68" s="10" t="s">
        <v>44</v>
      </c>
      <c r="B68" s="9" t="s">
        <v>40</v>
      </c>
      <c r="C68" s="3"/>
      <c r="D68" s="20"/>
      <c r="E68" s="20"/>
      <c r="F68" s="20"/>
      <c r="G68" s="20">
        <f>'[1]Параметры объектов'!D42</f>
        <v>27363.66</v>
      </c>
      <c r="H68" s="20"/>
      <c r="I68" s="20"/>
      <c r="J68" s="20"/>
      <c r="K68" s="20"/>
      <c r="L68" s="20"/>
      <c r="M68" s="20"/>
      <c r="N68" s="20"/>
      <c r="O68" s="20"/>
      <c r="P68" s="20"/>
      <c r="Q68" s="20">
        <f>'[1]Параметры объектов'!F42</f>
        <v>0</v>
      </c>
      <c r="R68" s="20"/>
      <c r="S68" s="20"/>
      <c r="T68" s="20"/>
      <c r="U68" s="20"/>
      <c r="V68" s="3"/>
    </row>
    <row r="69" spans="1:22" ht="75" hidden="1" customHeight="1" x14ac:dyDescent="0.25">
      <c r="A69" s="10" t="s">
        <v>45</v>
      </c>
      <c r="B69" s="9" t="s">
        <v>41</v>
      </c>
      <c r="C69" s="3"/>
      <c r="D69" s="20"/>
      <c r="E69" s="20"/>
      <c r="F69" s="20"/>
      <c r="G69" s="20">
        <f>'[1]Параметры объектов'!D43</f>
        <v>23759.3</v>
      </c>
      <c r="H69" s="20"/>
      <c r="I69" s="20"/>
      <c r="J69" s="20"/>
      <c r="K69" s="20"/>
      <c r="L69" s="20"/>
      <c r="M69" s="20"/>
      <c r="N69" s="20"/>
      <c r="O69" s="20"/>
      <c r="P69" s="20"/>
      <c r="Q69" s="20">
        <f>'[1]Параметры объектов'!F43</f>
        <v>0</v>
      </c>
      <c r="R69" s="20"/>
      <c r="S69" s="20"/>
      <c r="T69" s="20"/>
      <c r="U69" s="20"/>
      <c r="V69" s="3"/>
    </row>
    <row r="70" spans="1:22" ht="75" hidden="1" customHeight="1" x14ac:dyDescent="0.25">
      <c r="A70" s="10" t="s">
        <v>46</v>
      </c>
      <c r="B70" s="9" t="s">
        <v>42</v>
      </c>
      <c r="C70" s="3"/>
      <c r="D70" s="20"/>
      <c r="E70" s="20"/>
      <c r="F70" s="20"/>
      <c r="G70" s="20">
        <f>'[1]Параметры объектов'!D44</f>
        <v>0</v>
      </c>
      <c r="H70" s="20"/>
      <c r="I70" s="20"/>
      <c r="J70" s="20"/>
      <c r="K70" s="20"/>
      <c r="L70" s="20"/>
      <c r="M70" s="20"/>
      <c r="N70" s="20"/>
      <c r="O70" s="20"/>
      <c r="P70" s="20"/>
      <c r="Q70" s="20">
        <f>'[1]Параметры объектов'!F44</f>
        <v>0</v>
      </c>
      <c r="R70" s="20"/>
      <c r="S70" s="20"/>
      <c r="T70" s="20"/>
      <c r="U70" s="20"/>
      <c r="V70" s="3"/>
    </row>
    <row r="71" spans="1:22" ht="30" x14ac:dyDescent="0.25">
      <c r="A71" s="8" t="s">
        <v>51</v>
      </c>
      <c r="B71" s="9" t="s">
        <v>47</v>
      </c>
      <c r="C71" s="15">
        <v>44658</v>
      </c>
      <c r="D71" s="20">
        <v>27173.5</v>
      </c>
      <c r="E71" s="20">
        <v>1102369.0120000001</v>
      </c>
      <c r="F71" s="17">
        <f t="shared" ref="F71" si="26">E71/D71</f>
        <v>40.567796272103337</v>
      </c>
      <c r="G71" s="20">
        <v>564.07000000000005</v>
      </c>
      <c r="H71" s="18">
        <f>G71*F71</f>
        <v>22883.07684320533</v>
      </c>
      <c r="I71" s="20">
        <v>540</v>
      </c>
      <c r="J71" s="18">
        <f>I71*F71</f>
        <v>21906.6099869358</v>
      </c>
      <c r="K71" s="18">
        <f>H71-J71</f>
        <v>976.46685626952967</v>
      </c>
      <c r="L71" s="20"/>
      <c r="M71" s="20"/>
      <c r="N71" s="20"/>
      <c r="O71" s="20"/>
      <c r="P71" s="20"/>
      <c r="Q71" s="20">
        <v>18.2</v>
      </c>
      <c r="R71" s="19">
        <f>Q71*F71</f>
        <v>738.33389215228067</v>
      </c>
      <c r="S71" s="19">
        <v>18</v>
      </c>
      <c r="T71" s="19">
        <f>S71*F71</f>
        <v>730.22033289786009</v>
      </c>
      <c r="U71" s="19">
        <f>R71-T71</f>
        <v>8.1135592544205792</v>
      </c>
      <c r="V71" s="3"/>
    </row>
    <row r="72" spans="1:22" ht="30" hidden="1" customHeight="1" x14ac:dyDescent="0.25">
      <c r="A72" s="8" t="s">
        <v>52</v>
      </c>
      <c r="B72" s="9" t="s">
        <v>48</v>
      </c>
      <c r="C72" s="3"/>
      <c r="D72" s="20"/>
      <c r="E72" s="20"/>
      <c r="F72" s="20"/>
      <c r="G72" s="20">
        <f>'[1]Параметры объектов'!D46</f>
        <v>28647.25</v>
      </c>
      <c r="H72" s="20"/>
      <c r="I72" s="20"/>
      <c r="J72" s="20"/>
      <c r="K72" s="20"/>
      <c r="L72" s="20"/>
      <c r="M72" s="20"/>
      <c r="N72" s="20"/>
      <c r="O72" s="20"/>
      <c r="P72" s="20"/>
      <c r="Q72" s="20">
        <f>'[1]Параметры объектов'!F46</f>
        <v>0</v>
      </c>
      <c r="R72" s="20"/>
      <c r="S72" s="20"/>
      <c r="T72" s="20"/>
      <c r="U72" s="20"/>
      <c r="V72" s="3"/>
    </row>
    <row r="73" spans="1:22" ht="90" hidden="1" customHeight="1" x14ac:dyDescent="0.25">
      <c r="A73" s="8" t="s">
        <v>52</v>
      </c>
      <c r="B73" s="9" t="s">
        <v>49</v>
      </c>
      <c r="C73" s="3"/>
      <c r="D73" s="20"/>
      <c r="E73" s="20"/>
      <c r="F73" s="20"/>
      <c r="G73" s="20">
        <f>'[1]Параметры объектов'!D47</f>
        <v>1989.1</v>
      </c>
      <c r="H73" s="20"/>
      <c r="I73" s="20"/>
      <c r="J73" s="20"/>
      <c r="K73" s="20"/>
      <c r="L73" s="20"/>
      <c r="M73" s="20"/>
      <c r="N73" s="20"/>
      <c r="O73" s="20"/>
      <c r="P73" s="20"/>
      <c r="Q73" s="20">
        <f>'[1]Параметры объектов'!F47</f>
        <v>0</v>
      </c>
      <c r="R73" s="20"/>
      <c r="S73" s="20"/>
      <c r="T73" s="20"/>
      <c r="U73" s="20"/>
      <c r="V73" s="3"/>
    </row>
    <row r="74" spans="1:22" ht="60" hidden="1" customHeight="1" x14ac:dyDescent="0.25">
      <c r="A74" s="8" t="s">
        <v>53</v>
      </c>
      <c r="B74" s="9" t="s">
        <v>50</v>
      </c>
      <c r="C74" s="3"/>
      <c r="D74" s="20"/>
      <c r="E74" s="20"/>
      <c r="F74" s="20"/>
      <c r="G74" s="20">
        <f>'[1]Параметры объектов'!D48</f>
        <v>4979.7</v>
      </c>
      <c r="H74" s="20"/>
      <c r="I74" s="20"/>
      <c r="J74" s="20"/>
      <c r="K74" s="20"/>
      <c r="L74" s="20"/>
      <c r="M74" s="20"/>
      <c r="N74" s="20"/>
      <c r="O74" s="20"/>
      <c r="P74" s="20"/>
      <c r="Q74" s="20">
        <f>'[1]Параметры объектов'!F48</f>
        <v>0</v>
      </c>
      <c r="R74" s="20"/>
      <c r="S74" s="20"/>
      <c r="T74" s="20"/>
      <c r="U74" s="20"/>
      <c r="V74" s="3"/>
    </row>
    <row r="75" spans="1:22" x14ac:dyDescent="0.25">
      <c r="A75" s="8"/>
      <c r="B75" s="9"/>
      <c r="C75" s="3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>
        <v>19.87</v>
      </c>
      <c r="R75" s="19">
        <f>Q75*F71</f>
        <v>806.0821119266933</v>
      </c>
      <c r="S75" s="19">
        <v>18</v>
      </c>
      <c r="T75" s="19">
        <f>S75*F71</f>
        <v>730.22033289786009</v>
      </c>
      <c r="U75" s="19">
        <f>R75-T75</f>
        <v>75.861779028833212</v>
      </c>
      <c r="V75" s="3"/>
    </row>
    <row r="76" spans="1:22" ht="30" x14ac:dyDescent="0.25">
      <c r="A76" s="8" t="s">
        <v>58</v>
      </c>
      <c r="B76" s="9" t="s">
        <v>54</v>
      </c>
      <c r="C76" s="15">
        <v>44614</v>
      </c>
      <c r="D76" s="20">
        <v>6761.9</v>
      </c>
      <c r="E76" s="20">
        <v>414303.85200000001</v>
      </c>
      <c r="F76" s="17">
        <f t="shared" ref="F76" si="27">E76/D76</f>
        <v>61.2703311199515</v>
      </c>
      <c r="G76" s="20">
        <v>285.55</v>
      </c>
      <c r="H76" s="18">
        <f>G76*F76</f>
        <v>17495.74305130215</v>
      </c>
      <c r="I76" s="20">
        <v>540</v>
      </c>
      <c r="J76" s="18">
        <f>I76*F76</f>
        <v>33085.978804773811</v>
      </c>
      <c r="K76" s="18">
        <f>H76-J76</f>
        <v>-15590.235753471661</v>
      </c>
      <c r="L76" s="20"/>
      <c r="M76" s="20"/>
      <c r="N76" s="20"/>
      <c r="O76" s="20"/>
      <c r="P76" s="20"/>
      <c r="Q76" s="20">
        <v>12.5</v>
      </c>
      <c r="R76" s="19">
        <f>Q76*F76</f>
        <v>765.87913899939372</v>
      </c>
      <c r="S76" s="19">
        <v>18</v>
      </c>
      <c r="T76" s="19">
        <f>S76*F76</f>
        <v>1102.8659601591271</v>
      </c>
      <c r="U76" s="19">
        <f>R76-T76</f>
        <v>-336.98682115973338</v>
      </c>
      <c r="V76" s="3"/>
    </row>
    <row r="77" spans="1:22" ht="45" hidden="1" x14ac:dyDescent="0.25">
      <c r="A77" s="10" t="s">
        <v>59</v>
      </c>
      <c r="B77" s="24" t="s">
        <v>55</v>
      </c>
      <c r="C77" s="3"/>
      <c r="D77" s="3"/>
      <c r="E77" s="14"/>
      <c r="F77" s="1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30" hidden="1" x14ac:dyDescent="0.25">
      <c r="A78" s="10" t="s">
        <v>60</v>
      </c>
      <c r="B78" s="9" t="s">
        <v>56</v>
      </c>
      <c r="C78" s="3"/>
      <c r="D78" s="3"/>
      <c r="E78" s="14"/>
      <c r="F78" s="1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30" hidden="1" x14ac:dyDescent="0.25">
      <c r="A79" s="10" t="s">
        <v>53</v>
      </c>
      <c r="B79" s="9" t="s">
        <v>57</v>
      </c>
      <c r="C79" s="3"/>
      <c r="D79" s="3"/>
      <c r="E79" s="14"/>
      <c r="F79" s="1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45" hidden="1" x14ac:dyDescent="0.25">
      <c r="A80" s="10" t="s">
        <v>63</v>
      </c>
      <c r="B80" s="9" t="s">
        <v>61</v>
      </c>
      <c r="C80" s="3"/>
      <c r="D80" s="3"/>
      <c r="E80" s="14"/>
      <c r="F80" s="1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60" hidden="1" x14ac:dyDescent="0.25">
      <c r="A81" s="10" t="s">
        <v>64</v>
      </c>
      <c r="B81" s="9" t="s">
        <v>62</v>
      </c>
      <c r="C81" s="3"/>
      <c r="D81" s="3"/>
      <c r="E81" s="14"/>
      <c r="F81" s="1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45" hidden="1" x14ac:dyDescent="0.25">
      <c r="A82" s="10" t="s">
        <v>66</v>
      </c>
      <c r="B82" s="9" t="s">
        <v>65</v>
      </c>
      <c r="C82" s="3"/>
      <c r="D82" s="3"/>
      <c r="E82" s="14"/>
      <c r="F82" s="1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45" hidden="1" x14ac:dyDescent="0.25">
      <c r="A83" s="10" t="s">
        <v>68</v>
      </c>
      <c r="B83" s="9" t="s">
        <v>67</v>
      </c>
      <c r="C83" s="3"/>
      <c r="D83" s="3"/>
      <c r="E83" s="14"/>
      <c r="F83" s="1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30" hidden="1" x14ac:dyDescent="0.25">
      <c r="A84" s="10" t="s">
        <v>68</v>
      </c>
      <c r="B84" s="9" t="s">
        <v>69</v>
      </c>
      <c r="C84" s="3"/>
      <c r="D84" s="3"/>
      <c r="E84" s="14"/>
      <c r="F84" s="1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idden="1" x14ac:dyDescent="0.25">
      <c r="A85" s="10" t="s">
        <v>74</v>
      </c>
      <c r="B85" s="9" t="s">
        <v>70</v>
      </c>
      <c r="C85" s="3"/>
      <c r="D85" s="3"/>
      <c r="E85" s="14"/>
      <c r="F85" s="1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30" hidden="1" x14ac:dyDescent="0.25">
      <c r="A86" s="10" t="s">
        <v>74</v>
      </c>
      <c r="B86" s="9" t="s">
        <v>71</v>
      </c>
      <c r="C86" s="3"/>
      <c r="D86" s="3"/>
      <c r="E86" s="14"/>
      <c r="F86" s="1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30" hidden="1" x14ac:dyDescent="0.25">
      <c r="A87" s="10" t="s">
        <v>75</v>
      </c>
      <c r="B87" s="9" t="s">
        <v>72</v>
      </c>
      <c r="C87" s="3"/>
      <c r="D87" s="3"/>
      <c r="E87" s="14"/>
      <c r="F87" s="1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30" hidden="1" x14ac:dyDescent="0.25">
      <c r="A88" s="10" t="s">
        <v>75</v>
      </c>
      <c r="B88" s="9" t="s">
        <v>73</v>
      </c>
      <c r="C88" s="3"/>
      <c r="D88" s="3"/>
      <c r="E88" s="14"/>
      <c r="F88" s="1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30" hidden="1" x14ac:dyDescent="0.25">
      <c r="A89" s="10" t="s">
        <v>79</v>
      </c>
      <c r="B89" s="9" t="s">
        <v>78</v>
      </c>
      <c r="C89" s="3"/>
      <c r="D89" s="3"/>
      <c r="E89" s="14"/>
      <c r="F89" s="1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25">
      <c r="A90" s="10"/>
    </row>
    <row r="91" spans="1:22" x14ac:dyDescent="0.25">
      <c r="A91" s="10"/>
    </row>
    <row r="92" spans="1:22" x14ac:dyDescent="0.25">
      <c r="A92" s="4" t="s">
        <v>91</v>
      </c>
    </row>
    <row r="93" spans="1:22" ht="18" customHeight="1" x14ac:dyDescent="0.25">
      <c r="A93" s="10"/>
    </row>
    <row r="94" spans="1:22" x14ac:dyDescent="0.25">
      <c r="A94" s="10"/>
    </row>
  </sheetData>
  <mergeCells count="3">
    <mergeCell ref="A2:V2"/>
    <mergeCell ref="A5:V5"/>
    <mergeCell ref="A14:V14"/>
  </mergeCells>
  <pageMargins left="0.31496062992125984" right="0.11811023622047245" top="0.15748031496062992" bottom="0.15748031496062992" header="0.31496062992125984" footer="0.31496062992125984"/>
  <pageSetup paperSize="9" scale="22" orientation="landscape" r:id="rId1"/>
  <rowBreaks count="1" manualBreakCount="1">
    <brk id="3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Параметры объектов</vt:lpstr>
      <vt:lpstr>'Параметры объектов'!Область_печати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Василец</cp:lastModifiedBy>
  <cp:lastPrinted>2024-02-05T11:04:10Z</cp:lastPrinted>
  <dcterms:created xsi:type="dcterms:W3CDTF">2023-04-19T09:16:23Z</dcterms:created>
  <dcterms:modified xsi:type="dcterms:W3CDTF">2024-02-12T10:00:40Z</dcterms:modified>
</cp:coreProperties>
</file>