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520" windowHeight="1236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Q17" i="1" s="1"/>
  <c r="Q10" i="1"/>
  <c r="T9" i="1"/>
  <c r="T10" i="1"/>
  <c r="T11" i="1"/>
  <c r="T12" i="1"/>
  <c r="T13" i="1"/>
  <c r="T14" i="1"/>
  <c r="T15" i="1"/>
  <c r="T16" i="1"/>
  <c r="T17" i="1"/>
  <c r="T8" i="1"/>
  <c r="Q9" i="1"/>
  <c r="Q11" i="1"/>
  <c r="Q12" i="1"/>
  <c r="Q13" i="1"/>
  <c r="Q14" i="1"/>
  <c r="Q15" i="1"/>
  <c r="Q16" i="1"/>
  <c r="Q8" i="1"/>
  <c r="N9" i="1"/>
  <c r="N10" i="1"/>
  <c r="N11" i="1"/>
  <c r="N12" i="1"/>
  <c r="N13" i="1"/>
  <c r="N14" i="1"/>
  <c r="N15" i="1"/>
  <c r="N16" i="1"/>
  <c r="N17" i="1"/>
  <c r="N8" i="1"/>
  <c r="K9" i="1"/>
  <c r="K10" i="1"/>
  <c r="K11" i="1"/>
  <c r="K12" i="1"/>
  <c r="K13" i="1"/>
  <c r="K14" i="1"/>
  <c r="K15" i="1"/>
  <c r="K16" i="1"/>
  <c r="K17" i="1"/>
  <c r="K8" i="1"/>
  <c r="G16" i="1"/>
  <c r="F16" i="1"/>
  <c r="G17" i="1" l="1"/>
  <c r="F17" i="1"/>
  <c r="D17" i="1"/>
  <c r="C17" i="1"/>
  <c r="E16" i="1"/>
  <c r="G15" i="1"/>
  <c r="F15" i="1"/>
  <c r="D15" i="1"/>
  <c r="C15" i="1"/>
  <c r="F14" i="1"/>
  <c r="H14" i="1" s="1"/>
  <c r="G14" i="1"/>
  <c r="D14" i="1"/>
  <c r="C14" i="1"/>
  <c r="E14" i="1" s="1"/>
  <c r="G13" i="1"/>
  <c r="F13" i="1"/>
  <c r="D13" i="1"/>
  <c r="C13" i="1"/>
  <c r="G12" i="1"/>
  <c r="F12" i="1"/>
  <c r="D12" i="1"/>
  <c r="C12" i="1"/>
  <c r="E12" i="1" s="1"/>
  <c r="G11" i="1"/>
  <c r="F11" i="1"/>
  <c r="G10" i="1"/>
  <c r="F10" i="1"/>
  <c r="H10" i="1" s="1"/>
  <c r="E10" i="1"/>
  <c r="G9" i="1"/>
  <c r="F9" i="1"/>
  <c r="D9" i="1"/>
  <c r="C9" i="1"/>
  <c r="E9" i="1" s="1"/>
  <c r="G8" i="1"/>
  <c r="H9" i="1"/>
  <c r="H16" i="1"/>
  <c r="H17" i="1"/>
  <c r="E17" i="1"/>
  <c r="F8" i="1"/>
  <c r="D8" i="1"/>
  <c r="E8" i="1" s="1"/>
  <c r="C8" i="1"/>
  <c r="E15" i="1" l="1"/>
  <c r="H8" i="1"/>
  <c r="H13" i="1"/>
  <c r="H15" i="1"/>
  <c r="E13" i="1"/>
  <c r="H11" i="1"/>
  <c r="H12" i="1"/>
  <c r="E11" i="1"/>
</calcChain>
</file>

<file path=xl/sharedStrings.xml><?xml version="1.0" encoding="utf-8"?>
<sst xmlns="http://schemas.openxmlformats.org/spreadsheetml/2006/main" count="42" uniqueCount="23">
  <si>
    <t>ИПСЭР Алтайский край</t>
  </si>
  <si>
    <t>ИПСЭР Республика Алтай</t>
  </si>
  <si>
    <t>ИПСЭР Республика Адыгея</t>
  </si>
  <si>
    <t>ИПСЭР Республика Калмыкия</t>
  </si>
  <si>
    <t>ИПСЭР Республика Карелия</t>
  </si>
  <si>
    <t>ИПСЭР Республика Марий Эл</t>
  </si>
  <si>
    <t>ИПСЭР Республика Тыва</t>
  </si>
  <si>
    <t>ИПСЭР Чувашская Республика</t>
  </si>
  <si>
    <t>ИПСЭР Курганская область</t>
  </si>
  <si>
    <t>ИПСЭР Псковская область</t>
  </si>
  <si>
    <t>2020 год</t>
  </si>
  <si>
    <t>Предусмотрено</t>
  </si>
  <si>
    <t>Исполнено</t>
  </si>
  <si>
    <t>% исполнения</t>
  </si>
  <si>
    <t>Федеральный бюджет</t>
  </si>
  <si>
    <t>млн. рублей</t>
  </si>
  <si>
    <t>2021 год</t>
  </si>
  <si>
    <t>2022 год</t>
  </si>
  <si>
    <t>№ п/п</t>
  </si>
  <si>
    <t xml:space="preserve">Наименование </t>
  </si>
  <si>
    <t>Информация о финансовом обеспечении реализации мероприятий индивидуальных программ социально-экономического развития субъектов Российской Федерации за 2020-2022 годы</t>
  </si>
  <si>
    <t>Консолидированный бюджет субъекта Российской Федерации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</si>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</sst>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3" fontId="2" fillId="0" borderId="1" xfId="1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topLeftCell="L1" workbookViewId="0">
      <selection activeCell="X18" sqref="W18:X19"/>
    </sheetView>
  </sheetViews>
  <sheetFormatPr defaultColWidth="9.109375" defaultRowHeight="13.8" x14ac:dyDescent="0.25"/>
  <cols>
    <col min="1" max="1" width="4" style="1" customWidth="1"/>
    <col min="2" max="2" width="30.88671875" style="1" customWidth="1"/>
    <col min="3" max="3" width="11.88671875" style="1" customWidth="1"/>
    <col min="4" max="4" width="12.5546875" style="1" customWidth="1"/>
    <col min="5" max="5" width="9.88671875" style="1" customWidth="1"/>
    <col min="6" max="6" width="11.88671875" style="1" customWidth="1"/>
    <col min="7" max="7" width="11.33203125" style="1" customWidth="1"/>
    <col min="8" max="8" width="9.109375" style="1" customWidth="1"/>
    <col min="9" max="9" width="10.88671875" style="1" customWidth="1"/>
    <col min="10" max="10" width="11.6640625" style="1" customWidth="1"/>
    <col min="11" max="11" width="9.109375" style="1"/>
    <col min="12" max="12" width="11" style="1" customWidth="1"/>
    <col min="13" max="13" width="10.44140625" style="1" customWidth="1"/>
    <col min="14" max="14" width="9.109375" style="1"/>
    <col min="15" max="15" width="10.88671875" style="1" customWidth="1"/>
    <col min="16" max="16" width="10.109375" style="1" customWidth="1"/>
    <col min="17" max="17" width="9.109375" style="1"/>
    <col min="18" max="18" width="11.44140625" style="1" customWidth="1"/>
    <col min="19" max="19" width="11.33203125" style="1" customWidth="1"/>
    <col min="20" max="20" width="10.5546875" style="1" customWidth="1"/>
    <col min="21" max="16384" width="9.109375" style="1"/>
  </cols>
  <sheetData>
    <row r="1" spans="1:20" ht="30" customHeight="1" x14ac:dyDescent="0.25">
      <c r="S1" s="6" t="s">
        <v>22</v>
      </c>
      <c r="T1" s="6"/>
    </row>
    <row r="2" spans="1:20" ht="17.399999999999999" x14ac:dyDescent="0.3">
      <c r="A2" s="11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4" spans="1:20" ht="16.5" customHeight="1" x14ac:dyDescent="0.25">
      <c r="S4" s="10" t="s">
        <v>15</v>
      </c>
      <c r="T4" s="10"/>
    </row>
    <row r="5" spans="1:20" x14ac:dyDescent="0.25">
      <c r="A5" s="7" t="s">
        <v>18</v>
      </c>
      <c r="B5" s="7" t="s">
        <v>19</v>
      </c>
      <c r="C5" s="12" t="s">
        <v>10</v>
      </c>
      <c r="D5" s="12"/>
      <c r="E5" s="12"/>
      <c r="F5" s="12"/>
      <c r="G5" s="12"/>
      <c r="H5" s="12"/>
      <c r="I5" s="12" t="s">
        <v>16</v>
      </c>
      <c r="J5" s="12"/>
      <c r="K5" s="12"/>
      <c r="L5" s="12"/>
      <c r="M5" s="12"/>
      <c r="N5" s="12"/>
      <c r="O5" s="12" t="s">
        <v>17</v>
      </c>
      <c r="P5" s="12"/>
      <c r="Q5" s="12"/>
      <c r="R5" s="12"/>
      <c r="S5" s="12"/>
      <c r="T5" s="12"/>
    </row>
    <row r="6" spans="1:20" ht="32.25" customHeight="1" x14ac:dyDescent="0.25">
      <c r="A6" s="8"/>
      <c r="B6" s="8"/>
      <c r="C6" s="12" t="s">
        <v>14</v>
      </c>
      <c r="D6" s="12"/>
      <c r="E6" s="12"/>
      <c r="F6" s="12" t="s">
        <v>21</v>
      </c>
      <c r="G6" s="12"/>
      <c r="H6" s="12"/>
      <c r="I6" s="12" t="s">
        <v>14</v>
      </c>
      <c r="J6" s="12"/>
      <c r="K6" s="12"/>
      <c r="L6" s="12" t="s">
        <v>21</v>
      </c>
      <c r="M6" s="12"/>
      <c r="N6" s="12"/>
      <c r="O6" s="12" t="s">
        <v>14</v>
      </c>
      <c r="P6" s="12"/>
      <c r="Q6" s="12"/>
      <c r="R6" s="12" t="s">
        <v>21</v>
      </c>
      <c r="S6" s="12"/>
      <c r="T6" s="12"/>
    </row>
    <row r="7" spans="1:20" ht="24" x14ac:dyDescent="0.25">
      <c r="A7" s="9"/>
      <c r="B7" s="9"/>
      <c r="C7" s="5" t="s">
        <v>11</v>
      </c>
      <c r="D7" s="5" t="s">
        <v>12</v>
      </c>
      <c r="E7" s="5" t="s">
        <v>13</v>
      </c>
      <c r="F7" s="5" t="s">
        <v>11</v>
      </c>
      <c r="G7" s="5" t="s">
        <v>12</v>
      </c>
      <c r="H7" s="5" t="s">
        <v>13</v>
      </c>
      <c r="I7" s="5" t="s">
        <v>11</v>
      </c>
      <c r="J7" s="5" t="s">
        <v>12</v>
      </c>
      <c r="K7" s="5" t="s">
        <v>13</v>
      </c>
      <c r="L7" s="5" t="s">
        <v>11</v>
      </c>
      <c r="M7" s="5" t="s">
        <v>12</v>
      </c>
      <c r="N7" s="5" t="s">
        <v>13</v>
      </c>
      <c r="O7" s="5" t="s">
        <v>11</v>
      </c>
      <c r="P7" s="5" t="s">
        <v>12</v>
      </c>
      <c r="Q7" s="5" t="s">
        <v>13</v>
      </c>
      <c r="R7" s="5" t="s">
        <v>11</v>
      </c>
      <c r="S7" s="5" t="s">
        <v>12</v>
      </c>
      <c r="T7" s="5" t="s">
        <v>13</v>
      </c>
    </row>
    <row r="8" spans="1:20" x14ac:dyDescent="0.25">
      <c r="A8" s="2">
        <v>1</v>
      </c>
      <c r="B8" s="2" t="s">
        <v>0</v>
      </c>
      <c r="C8" s="3">
        <f>100+200+49.5+300.5+300+50</f>
        <v>1000</v>
      </c>
      <c r="D8" s="3">
        <f>100+200+49.5+300.5+300+50</f>
        <v>1000</v>
      </c>
      <c r="E8" s="4">
        <f>D8/C8*100</f>
        <v>100</v>
      </c>
      <c r="F8" s="3">
        <f>1.01+2.02+0.5+3.04+3.03+0.51</f>
        <v>10.11</v>
      </c>
      <c r="G8" s="3">
        <f>1.01+2.02+0.5+3.04+3.03+0.51</f>
        <v>10.11</v>
      </c>
      <c r="H8" s="4">
        <f>G8/F8*100</f>
        <v>100</v>
      </c>
      <c r="I8" s="3">
        <v>1000</v>
      </c>
      <c r="J8" s="3">
        <v>999.99</v>
      </c>
      <c r="K8" s="4">
        <f>J8/I8*100</f>
        <v>99.999000000000009</v>
      </c>
      <c r="L8" s="3">
        <v>10.11</v>
      </c>
      <c r="M8" s="3">
        <v>10.11</v>
      </c>
      <c r="N8" s="4">
        <f>M8/L8*100</f>
        <v>100</v>
      </c>
      <c r="O8" s="3">
        <v>1000</v>
      </c>
      <c r="P8" s="3">
        <v>1000</v>
      </c>
      <c r="Q8" s="4">
        <f>P8/O8*100</f>
        <v>100</v>
      </c>
      <c r="R8" s="3">
        <v>10.1</v>
      </c>
      <c r="S8" s="3">
        <v>10.1</v>
      </c>
      <c r="T8" s="4">
        <f>S8/R8*100</f>
        <v>100</v>
      </c>
    </row>
    <row r="9" spans="1:20" x14ac:dyDescent="0.25">
      <c r="A9" s="2">
        <v>2</v>
      </c>
      <c r="B9" s="2" t="s">
        <v>1</v>
      </c>
      <c r="C9" s="3">
        <f>389.21+7.69+45+80+42.75+30+5+3.96+6.71+50+15+48+9.66+4.95+15+10.81+91.26+110+20+15</f>
        <v>1000</v>
      </c>
      <c r="D9" s="3">
        <f>339.51+2.31+45+68.2+42.75+30+5+3.96+6.71+50+15+48+0.33+4.95+15+6.57+91.26+71.8+20+0</f>
        <v>866.35000000000014</v>
      </c>
      <c r="E9" s="4">
        <f t="shared" ref="E9:E17" si="0">D9/C9*100</f>
        <v>86.635000000000019</v>
      </c>
      <c r="F9" s="3">
        <f>3.93+0.08+0.45+0.81+0.44+0.3+0.05+0.04+0.07+0.51+0.15+0.48+0.1+0.05+0.15+0.11+0.92+1.11+0.2+0.15</f>
        <v>10.1</v>
      </c>
      <c r="G9" s="3">
        <f>3.43+0.02+0.45+0.69+0.44+0.3+0.05+0.04+0.07+0.51+0.15+0.48+0.003+0.499+0.15+0.07+0.92+0.73+0.2+0</f>
        <v>9.2020000000000017</v>
      </c>
      <c r="H9" s="4">
        <f t="shared" ref="H9:H17" si="1">G9/F9*100</f>
        <v>91.108910891089138</v>
      </c>
      <c r="I9" s="3">
        <v>1118.1500000000001</v>
      </c>
      <c r="J9" s="3">
        <v>1027.8399999999999</v>
      </c>
      <c r="K9" s="4">
        <f t="shared" ref="K9:K17" si="2">J9/I9*100</f>
        <v>91.92326610919821</v>
      </c>
      <c r="L9" s="3">
        <v>11.3</v>
      </c>
      <c r="M9" s="3">
        <v>10.4</v>
      </c>
      <c r="N9" s="4">
        <f t="shared" ref="N9:N17" si="3">M9/L9*100</f>
        <v>92.035398230088489</v>
      </c>
      <c r="O9" s="3">
        <v>1043.5</v>
      </c>
      <c r="P9" s="3">
        <v>1004</v>
      </c>
      <c r="Q9" s="4">
        <f t="shared" ref="Q9:Q17" si="4">P9/O9*100</f>
        <v>96.21466219453761</v>
      </c>
      <c r="R9" s="3">
        <v>10.5</v>
      </c>
      <c r="S9" s="3">
        <v>10.1</v>
      </c>
      <c r="T9" s="4">
        <f t="shared" ref="T9:T17" si="5">S9/R9*100</f>
        <v>96.190476190476176</v>
      </c>
    </row>
    <row r="10" spans="1:20" x14ac:dyDescent="0.25">
      <c r="A10" s="2">
        <v>3</v>
      </c>
      <c r="B10" s="2" t="s">
        <v>2</v>
      </c>
      <c r="C10" s="3">
        <v>1000</v>
      </c>
      <c r="D10" s="3">
        <v>1000</v>
      </c>
      <c r="E10" s="4">
        <f t="shared" si="0"/>
        <v>100</v>
      </c>
      <c r="F10" s="3">
        <f>1.8+2.28+0.56+0.54+4.75+2.8+4.91+1.62+0.75</f>
        <v>20.010000000000002</v>
      </c>
      <c r="G10" s="3">
        <f>1.8+2.28+0.56+0.54+2.63+0.25+0.86+0.81+0.38</f>
        <v>10.110000000000001</v>
      </c>
      <c r="H10" s="4">
        <f t="shared" si="1"/>
        <v>50.524737631184415</v>
      </c>
      <c r="I10" s="3">
        <v>1000</v>
      </c>
      <c r="J10" s="3">
        <v>943.92</v>
      </c>
      <c r="K10" s="4">
        <f t="shared" si="2"/>
        <v>94.391999999999996</v>
      </c>
      <c r="L10" s="3">
        <v>9.5299999999999994</v>
      </c>
      <c r="M10" s="3">
        <v>9.5299999999999994</v>
      </c>
      <c r="N10" s="4">
        <f t="shared" si="3"/>
        <v>100</v>
      </c>
      <c r="O10" s="3">
        <v>1000</v>
      </c>
      <c r="P10" s="3">
        <v>1000</v>
      </c>
      <c r="Q10" s="4">
        <f t="shared" si="4"/>
        <v>100</v>
      </c>
      <c r="R10" s="3">
        <v>72.900000000000006</v>
      </c>
      <c r="S10" s="3">
        <v>72.900000000000006</v>
      </c>
      <c r="T10" s="4">
        <f t="shared" si="5"/>
        <v>100</v>
      </c>
    </row>
    <row r="11" spans="1:20" x14ac:dyDescent="0.25">
      <c r="A11" s="2">
        <v>4</v>
      </c>
      <c r="B11" s="2" t="s">
        <v>3</v>
      </c>
      <c r="C11" s="3">
        <v>1000</v>
      </c>
      <c r="D11" s="3">
        <v>992.4</v>
      </c>
      <c r="E11" s="4">
        <f t="shared" si="0"/>
        <v>99.24</v>
      </c>
      <c r="F11" s="3">
        <f>1.97+0.72+2.18+3.45</f>
        <v>8.32</v>
      </c>
      <c r="G11" s="3">
        <f>1.97+0.72+2.18+3.45</f>
        <v>8.32</v>
      </c>
      <c r="H11" s="4">
        <f t="shared" si="1"/>
        <v>100</v>
      </c>
      <c r="I11" s="3">
        <v>1005.46</v>
      </c>
      <c r="J11" s="3">
        <v>945.26</v>
      </c>
      <c r="K11" s="4">
        <f t="shared" si="2"/>
        <v>94.012690708730332</v>
      </c>
      <c r="L11" s="3">
        <v>10.54</v>
      </c>
      <c r="M11" s="3">
        <v>10.54</v>
      </c>
      <c r="N11" s="4">
        <f t="shared" si="3"/>
        <v>100</v>
      </c>
      <c r="O11" s="3">
        <v>1058.21</v>
      </c>
      <c r="P11" s="3">
        <v>1039.96</v>
      </c>
      <c r="Q11" s="4">
        <f t="shared" si="4"/>
        <v>98.275389572958105</v>
      </c>
      <c r="R11" s="3">
        <v>9.7899999999999991</v>
      </c>
      <c r="S11" s="3">
        <v>9.7899999999999991</v>
      </c>
      <c r="T11" s="4">
        <f t="shared" si="5"/>
        <v>100</v>
      </c>
    </row>
    <row r="12" spans="1:20" x14ac:dyDescent="0.25">
      <c r="A12" s="2">
        <v>5</v>
      </c>
      <c r="B12" s="2" t="s">
        <v>4</v>
      </c>
      <c r="C12" s="3">
        <f>500+40+90+370</f>
        <v>1000</v>
      </c>
      <c r="D12" s="3">
        <f>500+40+15.5+370</f>
        <v>925.5</v>
      </c>
      <c r="E12" s="4">
        <f t="shared" si="0"/>
        <v>92.55</v>
      </c>
      <c r="F12" s="3">
        <f>5+0.4+0.9+3.7</f>
        <v>10</v>
      </c>
      <c r="G12" s="3">
        <f>5+0.4+0.2+3.7</f>
        <v>9.3000000000000007</v>
      </c>
      <c r="H12" s="4">
        <f t="shared" si="1"/>
        <v>93</v>
      </c>
      <c r="I12" s="3">
        <v>1074.24</v>
      </c>
      <c r="J12" s="3">
        <v>1027.31</v>
      </c>
      <c r="K12" s="4">
        <f t="shared" si="2"/>
        <v>95.631330056598145</v>
      </c>
      <c r="L12" s="3">
        <v>10.84</v>
      </c>
      <c r="M12" s="3">
        <v>10.37</v>
      </c>
      <c r="N12" s="4">
        <f t="shared" si="3"/>
        <v>95.664206642066418</v>
      </c>
      <c r="O12" s="3">
        <v>1016.13</v>
      </c>
      <c r="P12" s="3">
        <v>1016.13</v>
      </c>
      <c r="Q12" s="4">
        <f t="shared" si="4"/>
        <v>100</v>
      </c>
      <c r="R12" s="3">
        <v>10</v>
      </c>
      <c r="S12" s="3">
        <v>10</v>
      </c>
      <c r="T12" s="4">
        <f t="shared" si="5"/>
        <v>100</v>
      </c>
    </row>
    <row r="13" spans="1:20" x14ac:dyDescent="0.25">
      <c r="A13" s="2">
        <v>6</v>
      </c>
      <c r="B13" s="2" t="s">
        <v>5</v>
      </c>
      <c r="C13" s="3">
        <f>260+50+50+420+220</f>
        <v>1000</v>
      </c>
      <c r="D13" s="3">
        <f>260+50+45.6+419.9+220</f>
        <v>995.5</v>
      </c>
      <c r="E13" s="4">
        <f t="shared" si="0"/>
        <v>99.550000000000011</v>
      </c>
      <c r="F13" s="3">
        <f>2.6+0.5+0.5+4.2+2.2</f>
        <v>10</v>
      </c>
      <c r="G13" s="3">
        <f>2.626+0.505+0.461+4.2+2.2</f>
        <v>9.9920000000000009</v>
      </c>
      <c r="H13" s="4">
        <f t="shared" si="1"/>
        <v>99.920000000000016</v>
      </c>
      <c r="I13" s="3">
        <v>1000</v>
      </c>
      <c r="J13" s="3">
        <v>1000</v>
      </c>
      <c r="K13" s="4">
        <f t="shared" si="2"/>
        <v>100</v>
      </c>
      <c r="L13" s="3">
        <v>10.199999999999999</v>
      </c>
      <c r="M13" s="3">
        <v>10.199999999999999</v>
      </c>
      <c r="N13" s="4">
        <f t="shared" si="3"/>
        <v>100</v>
      </c>
      <c r="O13" s="3">
        <v>1000</v>
      </c>
      <c r="P13" s="3">
        <v>1000</v>
      </c>
      <c r="Q13" s="4">
        <f t="shared" si="4"/>
        <v>100</v>
      </c>
      <c r="R13" s="3">
        <v>10.1</v>
      </c>
      <c r="S13" s="3">
        <v>10.1</v>
      </c>
      <c r="T13" s="4">
        <f t="shared" si="5"/>
        <v>100</v>
      </c>
    </row>
    <row r="14" spans="1:20" x14ac:dyDescent="0.25">
      <c r="A14" s="2">
        <v>7</v>
      </c>
      <c r="B14" s="2" t="s">
        <v>6</v>
      </c>
      <c r="C14" s="3">
        <f>7.26+70+178.28+40+50+50+100+500.52+3.94</f>
        <v>1000</v>
      </c>
      <c r="D14" s="3">
        <f>7.26+70+178.28+40+50+50+100+500.52+3.94</f>
        <v>1000</v>
      </c>
      <c r="E14" s="4">
        <f t="shared" si="0"/>
        <v>100</v>
      </c>
      <c r="F14" s="3">
        <f>0.08+0.71+1.8+0.4+0.51+0.51+1.01+5.06+0.04</f>
        <v>10.119999999999997</v>
      </c>
      <c r="G14" s="3">
        <f>0.08+0.71+1.8+0.4+0.51+0.51+1.01+5.06+0.04</f>
        <v>10.119999999999997</v>
      </c>
      <c r="H14" s="4">
        <f t="shared" si="1"/>
        <v>100</v>
      </c>
      <c r="I14" s="3">
        <v>1000</v>
      </c>
      <c r="J14" s="3">
        <v>994.42</v>
      </c>
      <c r="K14" s="4">
        <f t="shared" si="2"/>
        <v>99.441999999999993</v>
      </c>
      <c r="L14" s="3">
        <v>10.1</v>
      </c>
      <c r="M14" s="3">
        <v>10</v>
      </c>
      <c r="N14" s="4">
        <f t="shared" si="3"/>
        <v>99.009900990099013</v>
      </c>
      <c r="O14" s="3">
        <v>1004.4</v>
      </c>
      <c r="P14" s="3">
        <v>1001.1</v>
      </c>
      <c r="Q14" s="4">
        <f t="shared" si="4"/>
        <v>99.671445639187581</v>
      </c>
      <c r="R14" s="3">
        <v>21.3</v>
      </c>
      <c r="S14" s="3">
        <v>20.2</v>
      </c>
      <c r="T14" s="4">
        <f t="shared" si="5"/>
        <v>94.835680751173697</v>
      </c>
    </row>
    <row r="15" spans="1:20" x14ac:dyDescent="0.25">
      <c r="A15" s="2">
        <v>8</v>
      </c>
      <c r="B15" s="2" t="s">
        <v>7</v>
      </c>
      <c r="C15" s="3">
        <f>450+550</f>
        <v>1000</v>
      </c>
      <c r="D15" s="3">
        <f>450+550</f>
        <v>1000</v>
      </c>
      <c r="E15" s="4">
        <f t="shared" si="0"/>
        <v>100</v>
      </c>
      <c r="F15" s="3">
        <f>4.5+5.5</f>
        <v>10</v>
      </c>
      <c r="G15" s="3">
        <f>4.5+5.5</f>
        <v>10</v>
      </c>
      <c r="H15" s="4">
        <f t="shared" si="1"/>
        <v>100</v>
      </c>
      <c r="I15" s="3">
        <v>1000</v>
      </c>
      <c r="J15" s="3">
        <v>981.5</v>
      </c>
      <c r="K15" s="4">
        <f t="shared" si="2"/>
        <v>98.15</v>
      </c>
      <c r="L15" s="3">
        <v>10</v>
      </c>
      <c r="M15" s="3">
        <v>9.9</v>
      </c>
      <c r="N15" s="4">
        <f t="shared" si="3"/>
        <v>99</v>
      </c>
      <c r="O15" s="3">
        <v>1000</v>
      </c>
      <c r="P15" s="3">
        <v>999.8</v>
      </c>
      <c r="Q15" s="4">
        <f t="shared" si="4"/>
        <v>99.97999999999999</v>
      </c>
      <c r="R15" s="3">
        <v>10</v>
      </c>
      <c r="S15" s="3">
        <v>10</v>
      </c>
      <c r="T15" s="4">
        <f t="shared" si="5"/>
        <v>100</v>
      </c>
    </row>
    <row r="16" spans="1:20" x14ac:dyDescent="0.25">
      <c r="A16" s="2">
        <v>9</v>
      </c>
      <c r="B16" s="2" t="s">
        <v>8</v>
      </c>
      <c r="C16" s="3">
        <v>1000</v>
      </c>
      <c r="D16" s="3">
        <v>1000</v>
      </c>
      <c r="E16" s="4">
        <f t="shared" si="0"/>
        <v>100</v>
      </c>
      <c r="F16" s="3">
        <f>65.31+8.57+17.96</f>
        <v>91.84</v>
      </c>
      <c r="G16" s="3">
        <f>12.24+5.1+4.08</f>
        <v>21.42</v>
      </c>
      <c r="H16" s="4">
        <f t="shared" si="1"/>
        <v>23.323170731707318</v>
      </c>
      <c r="I16" s="3">
        <v>1000</v>
      </c>
      <c r="J16" s="3">
        <v>1000</v>
      </c>
      <c r="K16" s="4">
        <f t="shared" si="2"/>
        <v>100</v>
      </c>
      <c r="L16" s="3">
        <v>20.399999999999999</v>
      </c>
      <c r="M16" s="3">
        <v>20.399999999999999</v>
      </c>
      <c r="N16" s="4">
        <f t="shared" si="3"/>
        <v>100</v>
      </c>
      <c r="O16" s="3">
        <v>1000</v>
      </c>
      <c r="P16" s="3">
        <v>1000</v>
      </c>
      <c r="Q16" s="4">
        <f t="shared" si="4"/>
        <v>100</v>
      </c>
      <c r="R16" s="3">
        <v>20.399999999999999</v>
      </c>
      <c r="S16" s="3">
        <v>20.399999999999999</v>
      </c>
      <c r="T16" s="4">
        <f t="shared" si="5"/>
        <v>100</v>
      </c>
    </row>
    <row r="17" spans="1:20" x14ac:dyDescent="0.25">
      <c r="A17" s="2">
        <v>10</v>
      </c>
      <c r="B17" s="2" t="s">
        <v>9</v>
      </c>
      <c r="C17" s="3">
        <f>900+100</f>
        <v>1000</v>
      </c>
      <c r="D17" s="3">
        <f>900+100</f>
        <v>1000</v>
      </c>
      <c r="E17" s="4">
        <f t="shared" si="0"/>
        <v>100</v>
      </c>
      <c r="F17" s="3">
        <f>9.09+1.01</f>
        <v>10.1</v>
      </c>
      <c r="G17" s="3">
        <f>9.09+1.01</f>
        <v>10.1</v>
      </c>
      <c r="H17" s="4">
        <f t="shared" si="1"/>
        <v>100</v>
      </c>
      <c r="I17" s="3">
        <v>1000</v>
      </c>
      <c r="J17" s="3">
        <v>985.6</v>
      </c>
      <c r="K17" s="4">
        <f t="shared" si="2"/>
        <v>98.56</v>
      </c>
      <c r="L17" s="3">
        <v>10.1</v>
      </c>
      <c r="M17" s="3">
        <v>10</v>
      </c>
      <c r="N17" s="4">
        <f t="shared" si="3"/>
        <v>99.009900990099013</v>
      </c>
      <c r="O17" s="3">
        <f>1007.1</f>
        <v>1007.1</v>
      </c>
      <c r="P17" s="3">
        <v>999</v>
      </c>
      <c r="Q17" s="4">
        <f t="shared" si="4"/>
        <v>99.195710455764072</v>
      </c>
      <c r="R17" s="3">
        <v>10.199999999999999</v>
      </c>
      <c r="S17" s="3">
        <v>10.1</v>
      </c>
      <c r="T17" s="4">
        <f t="shared" si="5"/>
        <v>99.019607843137265</v>
      </c>
    </row>
  </sheetData>
  <mergeCells count="14">
    <mergeCell ref="S1:T1"/>
    <mergeCell ref="A5:A7"/>
    <mergeCell ref="B5:B7"/>
    <mergeCell ref="S4:T4"/>
    <mergeCell ref="A2:T2"/>
    <mergeCell ref="I5:N5"/>
    <mergeCell ref="O5:T5"/>
    <mergeCell ref="I6:K6"/>
    <mergeCell ref="L6:N6"/>
    <mergeCell ref="O6:Q6"/>
    <mergeCell ref="R6:T6"/>
    <mergeCell ref="C6:E6"/>
    <mergeCell ref="F6:H6"/>
    <mergeCell ref="C5:H5"/>
  </mergeCells>
  <pageMargins left="0.7" right="0.7" top="0.75" bottom="0.75" header="0.3" footer="0.3"/>
  <pageSetup paperSize="9" scale="5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2023-12-12T06:53:59Z</dcterms:modified>
</cp:coreProperties>
</file>