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 Отчет_КОРР\Приложения\"/>
    </mc:Choice>
  </mc:AlternateContent>
  <xr:revisionPtr revIDLastSave="0" documentId="13_ncr:1_{F466BDE4-5865-4E2E-BE9C-54AEF3E3E0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15.2." sheetId="1" r:id="rId1"/>
  </sheets>
  <definedNames>
    <definedName name="_xlnm._FilterDatabase" localSheetId="0" hidden="1">'Приложение 15.2.'!$A$6:$H$71</definedName>
    <definedName name="_xlnm.Print_Area" localSheetId="0">'Приложение 15.2.'!$A$1:$I$71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F50" i="1"/>
  <c r="F45" i="1"/>
  <c r="F60" i="1"/>
  <c r="F55" i="1" l="1"/>
  <c r="F40" i="1"/>
  <c r="I65" i="1"/>
  <c r="I50" i="1"/>
  <c r="F15" i="1"/>
  <c r="H10" i="1"/>
  <c r="F30" i="1"/>
  <c r="F20" i="1"/>
  <c r="F65" i="1"/>
  <c r="F25" i="1"/>
  <c r="F70" i="1"/>
  <c r="I60" i="1"/>
  <c r="I25" i="1"/>
  <c r="I35" i="1"/>
  <c r="E10" i="1"/>
  <c r="I45" i="1"/>
  <c r="I30" i="1"/>
  <c r="I71" i="1" l="1"/>
  <c r="I70" i="1"/>
  <c r="I69" i="1"/>
  <c r="I68" i="1"/>
  <c r="I67" i="1"/>
  <c r="I66" i="1"/>
  <c r="I64" i="1"/>
  <c r="I63" i="1"/>
  <c r="I62" i="1"/>
  <c r="I61" i="1"/>
  <c r="I59" i="1"/>
  <c r="I58" i="1"/>
  <c r="I57" i="1"/>
  <c r="I56" i="1"/>
  <c r="I54" i="1"/>
  <c r="I53" i="1"/>
  <c r="I52" i="1"/>
  <c r="I51" i="1"/>
  <c r="I49" i="1"/>
  <c r="I48" i="1"/>
  <c r="I47" i="1"/>
  <c r="I46" i="1"/>
  <c r="I44" i="1"/>
  <c r="I43" i="1"/>
  <c r="I42" i="1"/>
  <c r="I41" i="1"/>
  <c r="I40" i="1"/>
  <c r="I39" i="1"/>
  <c r="I38" i="1"/>
  <c r="I37" i="1"/>
  <c r="I34" i="1"/>
  <c r="I33" i="1"/>
  <c r="I32" i="1"/>
  <c r="I31" i="1"/>
  <c r="I29" i="1"/>
  <c r="I28" i="1"/>
  <c r="I27" i="1"/>
  <c r="I26" i="1"/>
  <c r="I24" i="1"/>
  <c r="I23" i="1"/>
  <c r="I22" i="1"/>
  <c r="I13" i="1"/>
  <c r="I14" i="1"/>
  <c r="I15" i="1"/>
  <c r="I16" i="1"/>
  <c r="I17" i="1"/>
  <c r="I18" i="1"/>
  <c r="I19" i="1"/>
  <c r="I20" i="1"/>
  <c r="I12" i="1"/>
  <c r="F71" i="1" l="1"/>
  <c r="F69" i="1"/>
  <c r="F68" i="1"/>
  <c r="F67" i="1"/>
  <c r="F66" i="1"/>
  <c r="F54" i="1"/>
  <c r="F53" i="1"/>
  <c r="F48" i="1"/>
  <c r="F46" i="1"/>
  <c r="F44" i="1"/>
  <c r="F42" i="1"/>
  <c r="F38" i="1"/>
  <c r="F34" i="1"/>
  <c r="F31" i="1"/>
  <c r="F29" i="1"/>
  <c r="F27" i="1"/>
  <c r="F19" i="1"/>
  <c r="D8" i="1"/>
  <c r="D7" i="1"/>
  <c r="D11" i="1"/>
  <c r="D9" i="1"/>
  <c r="G8" i="1"/>
  <c r="F13" i="1"/>
  <c r="G7" i="1"/>
  <c r="F12" i="1"/>
  <c r="G10" i="1"/>
  <c r="G9" i="1"/>
  <c r="H8" i="1" l="1"/>
  <c r="I10" i="1"/>
  <c r="F16" i="1"/>
  <c r="F58" i="1"/>
  <c r="E8" i="1"/>
  <c r="F18" i="1"/>
  <c r="F33" i="1"/>
  <c r="F52" i="1"/>
  <c r="F62" i="1"/>
  <c r="F64" i="1"/>
  <c r="H11" i="1"/>
  <c r="H7" i="1"/>
  <c r="H9" i="1"/>
  <c r="F57" i="1"/>
  <c r="F17" i="1"/>
  <c r="E7" i="1"/>
  <c r="F28" i="1"/>
  <c r="F37" i="1"/>
  <c r="F41" i="1"/>
  <c r="E9" i="1"/>
  <c r="E11" i="1"/>
  <c r="F11" i="1" s="1"/>
  <c r="F39" i="1"/>
  <c r="F43" i="1"/>
  <c r="F47" i="1"/>
  <c r="F49" i="1"/>
  <c r="F51" i="1"/>
  <c r="F59" i="1"/>
  <c r="F14" i="1"/>
  <c r="F32" i="1"/>
  <c r="F56" i="1"/>
  <c r="F61" i="1"/>
  <c r="F63" i="1"/>
  <c r="G11" i="1"/>
  <c r="F26" i="1"/>
  <c r="F24" i="1"/>
  <c r="F22" i="1"/>
  <c r="F23" i="1"/>
  <c r="F8" i="1" l="1"/>
  <c r="F9" i="1"/>
  <c r="I8" i="1"/>
  <c r="F7" i="1"/>
  <c r="I9" i="1"/>
  <c r="I11" i="1"/>
  <c r="I7" i="1"/>
</calcChain>
</file>

<file path=xl/sharedStrings.xml><?xml version="1.0" encoding="utf-8"?>
<sst xmlns="http://schemas.openxmlformats.org/spreadsheetml/2006/main" count="47" uniqueCount="28">
  <si>
    <t>Информация о результатах работы комиссий территориальных налоговых органов, межведомственных комиссий, созданных при администрациях субъектов Российской Федерации и органах местного самоуправления по рассмотрению плательщиков, имеющих низкую налоговую нагрузку, задолженность по уплате налогов и физических лиц, не задекларировавших полученные доходы</t>
  </si>
  <si>
    <t>№ п/п</t>
  </si>
  <si>
    <t>Наименование субъекта Российской Федерации</t>
  </si>
  <si>
    <t>Год</t>
  </si>
  <si>
    <t>Количество пригашенных налогоплательщиков (лиц), ед.</t>
  </si>
  <si>
    <t>Количество заслушанных налогоплательщиков (лиц), ед</t>
  </si>
  <si>
    <t>%</t>
  </si>
  <si>
    <t>12 субъектов - ВСЕГО</t>
  </si>
  <si>
    <t>1 квартал 2021</t>
  </si>
  <si>
    <t>Республика Алтай</t>
  </si>
  <si>
    <t>Республика Ингушетия</t>
  </si>
  <si>
    <t>х</t>
  </si>
  <si>
    <t>Кабардино-Балкарская Республика</t>
  </si>
  <si>
    <t>Республика Калмыкия</t>
  </si>
  <si>
    <t>Республика Карелия</t>
  </si>
  <si>
    <t>Республика Марий Эл</t>
  </si>
  <si>
    <t>Республика Тыва</t>
  </si>
  <si>
    <t>Кировская область</t>
  </si>
  <si>
    <t>Курганская область</t>
  </si>
  <si>
    <t>Псковская область</t>
  </si>
  <si>
    <t>Тамбовская область</t>
  </si>
  <si>
    <t>Республика Крым</t>
  </si>
  <si>
    <t>млн. рублей</t>
  </si>
  <si>
    <t>Погашено задолженности по результатам работы комиссий</t>
  </si>
  <si>
    <t>Поступило платежей по результатам работы комиссий</t>
  </si>
  <si>
    <t>Поступило платежей и погашено задолженности в расчете на 1 НП, заслушанного на Комиссии</t>
  </si>
  <si>
    <t>Приложение 15.2.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</si>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</sst>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7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7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2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9" fontId="3" fillId="0" borderId="0" xfId="1" applyFont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M71"/>
  <sheetViews>
    <sheetView tabSelected="1" view="pageBreakPreview" zoomScale="70" zoomScaleNormal="70" zoomScaleSheetLayoutView="70" workbookViewId="0">
      <pane xSplit="2" ySplit="6" topLeftCell="C7" activePane="bottomRight" state="frozen"/>
      <selection activeCell="AZ5" sqref="AZ5:BC5"/>
      <selection pane="topRight" activeCell="AZ5" sqref="AZ5:BC5"/>
      <selection pane="bottomLeft" activeCell="AZ5" sqref="AZ5:BC5"/>
      <selection pane="bottomRight" activeCell="O6" sqref="O6"/>
    </sheetView>
  </sheetViews>
  <sheetFormatPr defaultColWidth="9.109375" defaultRowHeight="15.6" x14ac:dyDescent="0.3"/>
  <cols>
    <col min="1" max="1" width="8" style="1" customWidth="1"/>
    <col min="2" max="2" width="40.6640625" style="1" customWidth="1"/>
    <col min="3" max="3" width="19.88671875" style="1" customWidth="1"/>
    <col min="4" max="6" width="15.44140625" style="2" customWidth="1"/>
    <col min="7" max="9" width="16.6640625" style="2" customWidth="1"/>
    <col min="10" max="10" width="9.109375" style="2"/>
    <col min="11" max="13" width="12.109375" style="2" bestFit="1" customWidth="1"/>
    <col min="14" max="16384" width="9.109375" style="2"/>
  </cols>
  <sheetData>
    <row r="1" spans="1:13" ht="27.75" customHeight="1" x14ac:dyDescent="0.3">
      <c r="G1" s="3">
        <v>1000</v>
      </c>
      <c r="H1" s="19" t="s">
        <v>26</v>
      </c>
      <c r="I1" s="19"/>
    </row>
    <row r="2" spans="1:13" ht="27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13" s="4" customFormat="1" ht="93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13" ht="26.25" customHeight="1" x14ac:dyDescent="0.3">
      <c r="I4" s="27" t="s">
        <v>22</v>
      </c>
    </row>
    <row r="5" spans="1:13" s="8" customFormat="1" ht="33.75" customHeight="1" x14ac:dyDescent="0.3">
      <c r="A5" s="22" t="s">
        <v>1</v>
      </c>
      <c r="B5" s="22" t="s">
        <v>2</v>
      </c>
      <c r="C5" s="22" t="s">
        <v>3</v>
      </c>
      <c r="D5" s="21" t="s">
        <v>4</v>
      </c>
      <c r="E5" s="21" t="s">
        <v>5</v>
      </c>
      <c r="F5" s="22" t="s">
        <v>6</v>
      </c>
      <c r="G5" s="21" t="s">
        <v>23</v>
      </c>
      <c r="H5" s="21" t="s">
        <v>24</v>
      </c>
      <c r="I5" s="21" t="s">
        <v>25</v>
      </c>
    </row>
    <row r="6" spans="1:13" s="8" customFormat="1" ht="120" customHeight="1" x14ac:dyDescent="0.3">
      <c r="A6" s="23"/>
      <c r="B6" s="23"/>
      <c r="C6" s="23"/>
      <c r="D6" s="21"/>
      <c r="E6" s="21"/>
      <c r="F6" s="23"/>
      <c r="G6" s="21"/>
      <c r="H6" s="21"/>
      <c r="I6" s="21"/>
    </row>
    <row r="7" spans="1:13" s="8" customFormat="1" ht="24.6" customHeight="1" x14ac:dyDescent="0.3">
      <c r="A7" s="13" t="s">
        <v>7</v>
      </c>
      <c r="B7" s="14"/>
      <c r="C7" s="9">
        <v>2017</v>
      </c>
      <c r="D7" s="5">
        <f>D12+D17+D22+D27+D32+D37+D42+D47+D52+D57+D62+D67</f>
        <v>79461.149999999994</v>
      </c>
      <c r="E7" s="5">
        <f t="shared" ref="E7:H11" si="0">E12+E17+E22+E27+E32+E37+E42+E47+E52+E57+E62+E67</f>
        <v>45962.400000000001</v>
      </c>
      <c r="F7" s="6">
        <f>E7/D7</f>
        <v>0.57842606103737493</v>
      </c>
      <c r="G7" s="5">
        <f t="shared" si="0"/>
        <v>2387.1719724300001</v>
      </c>
      <c r="H7" s="5">
        <f t="shared" si="0"/>
        <v>618.50986</v>
      </c>
      <c r="I7" s="24">
        <f>(G7+H7)/E7</f>
        <v>6.5394362183654464E-2</v>
      </c>
    </row>
    <row r="8" spans="1:13" ht="24.6" customHeight="1" x14ac:dyDescent="0.3">
      <c r="A8" s="15"/>
      <c r="B8" s="16"/>
      <c r="C8" s="9">
        <v>2018</v>
      </c>
      <c r="D8" s="5">
        <f>D13+D18+D23+D28+D33+D38+D43+D48+D53+D58+D63+D68</f>
        <v>90318</v>
      </c>
      <c r="E8" s="5">
        <f t="shared" si="0"/>
        <v>54424.7</v>
      </c>
      <c r="F8" s="6">
        <f t="shared" ref="F8:F71" si="1">E8/D8</f>
        <v>0.60258973847959429</v>
      </c>
      <c r="G8" s="5">
        <f t="shared" si="0"/>
        <v>2611.6251451499998</v>
      </c>
      <c r="H8" s="5">
        <f t="shared" si="0"/>
        <v>1038.552846</v>
      </c>
      <c r="I8" s="24">
        <f t="shared" ref="I8:I11" si="2">(G8+H8)/E8</f>
        <v>6.706840811524914E-2</v>
      </c>
    </row>
    <row r="9" spans="1:13" ht="24.6" customHeight="1" x14ac:dyDescent="0.3">
      <c r="A9" s="15"/>
      <c r="B9" s="16"/>
      <c r="C9" s="9">
        <v>2019</v>
      </c>
      <c r="D9" s="5">
        <f>D14+D19+D24+D29+D34+D39+D44+D49+D54+D59+D64+D69</f>
        <v>101559.45</v>
      </c>
      <c r="E9" s="5">
        <f t="shared" si="0"/>
        <v>62495.45</v>
      </c>
      <c r="F9" s="6">
        <f t="shared" si="1"/>
        <v>0.61535829506756878</v>
      </c>
      <c r="G9" s="5">
        <f t="shared" si="0"/>
        <v>2976.9284015800004</v>
      </c>
      <c r="H9" s="5">
        <f t="shared" si="0"/>
        <v>1157.6995274999999</v>
      </c>
      <c r="I9" s="24">
        <f t="shared" si="2"/>
        <v>6.6158863230523196E-2</v>
      </c>
    </row>
    <row r="10" spans="1:13" ht="24.6" customHeight="1" x14ac:dyDescent="0.3">
      <c r="A10" s="15"/>
      <c r="B10" s="16"/>
      <c r="C10" s="9">
        <v>2020</v>
      </c>
      <c r="D10" s="28" t="s">
        <v>27</v>
      </c>
      <c r="E10" s="5">
        <f>E15+E20+E25+E30+E35+E40+E45+E50+E55+E60+E65+E70</f>
        <v>31221.201000000001</v>
      </c>
      <c r="F10" s="7" t="s">
        <v>27</v>
      </c>
      <c r="G10" s="5">
        <f t="shared" si="0"/>
        <v>1437.5557867049999</v>
      </c>
      <c r="H10" s="5">
        <f>H15+H20+H25+H30+H40+H45+H50+H55+H60+H65+H70</f>
        <v>674.02168532499991</v>
      </c>
      <c r="I10" s="24">
        <f t="shared" si="2"/>
        <v>6.7632807335950965E-2</v>
      </c>
    </row>
    <row r="11" spans="1:13" ht="33" customHeight="1" x14ac:dyDescent="0.3">
      <c r="A11" s="17"/>
      <c r="B11" s="18"/>
      <c r="C11" s="9" t="s">
        <v>8</v>
      </c>
      <c r="D11" s="5">
        <f>D16+D21+D26+D31+D36+D41+D46+D51+D56+D61+D66+D71</f>
        <v>15094.46844357505</v>
      </c>
      <c r="E11" s="5">
        <f t="shared" si="0"/>
        <v>8443.3326472750196</v>
      </c>
      <c r="F11" s="6">
        <f t="shared" si="1"/>
        <v>0.55936601403601716</v>
      </c>
      <c r="G11" s="5">
        <f t="shared" si="0"/>
        <v>173.27202909496859</v>
      </c>
      <c r="H11" s="5">
        <f t="shared" si="0"/>
        <v>85.51207909496857</v>
      </c>
      <c r="I11" s="25">
        <f t="shared" si="2"/>
        <v>3.0649521818076956E-2</v>
      </c>
    </row>
    <row r="12" spans="1:13" ht="24.6" customHeight="1" x14ac:dyDescent="0.3">
      <c r="A12" s="10">
        <v>1</v>
      </c>
      <c r="B12" s="10" t="s">
        <v>9</v>
      </c>
      <c r="C12" s="9">
        <v>2017</v>
      </c>
      <c r="D12" s="5">
        <v>619</v>
      </c>
      <c r="E12" s="5">
        <v>567</v>
      </c>
      <c r="F12" s="6">
        <f t="shared" si="1"/>
        <v>0.91599353796445881</v>
      </c>
      <c r="G12" s="5">
        <v>27.751000000000001</v>
      </c>
      <c r="H12" s="5">
        <v>1.1779999999999999</v>
      </c>
      <c r="I12" s="25">
        <f>((G12+H12)/E12)</f>
        <v>5.1021164021164023E-2</v>
      </c>
    </row>
    <row r="13" spans="1:13" ht="24.6" customHeight="1" x14ac:dyDescent="0.3">
      <c r="A13" s="11"/>
      <c r="B13" s="11"/>
      <c r="C13" s="9">
        <v>2018</v>
      </c>
      <c r="D13" s="5">
        <v>314</v>
      </c>
      <c r="E13" s="5">
        <v>262</v>
      </c>
      <c r="F13" s="6">
        <f t="shared" si="1"/>
        <v>0.83439490445859876</v>
      </c>
      <c r="G13" s="5">
        <v>14.122</v>
      </c>
      <c r="H13" s="5">
        <v>1.167</v>
      </c>
      <c r="I13" s="25">
        <f t="shared" ref="I13:I71" si="3">((G13+H13)/E13)</f>
        <v>5.835496183206107E-2</v>
      </c>
    </row>
    <row r="14" spans="1:13" ht="24.6" customHeight="1" x14ac:dyDescent="0.3">
      <c r="A14" s="11"/>
      <c r="B14" s="11"/>
      <c r="C14" s="9">
        <v>2019</v>
      </c>
      <c r="D14" s="5">
        <v>384</v>
      </c>
      <c r="E14" s="5">
        <v>276</v>
      </c>
      <c r="F14" s="6">
        <f t="shared" si="1"/>
        <v>0.71875</v>
      </c>
      <c r="G14" s="5">
        <v>17.190000000000001</v>
      </c>
      <c r="H14" s="5">
        <v>0.49099999999999999</v>
      </c>
      <c r="I14" s="25">
        <f t="shared" si="3"/>
        <v>6.4061594202898559E-2</v>
      </c>
    </row>
    <row r="15" spans="1:13" ht="24.6" customHeight="1" x14ac:dyDescent="0.3">
      <c r="A15" s="11"/>
      <c r="B15" s="11"/>
      <c r="C15" s="9">
        <v>2020</v>
      </c>
      <c r="D15" s="5">
        <v>246</v>
      </c>
      <c r="E15" s="5">
        <v>24</v>
      </c>
      <c r="F15" s="6">
        <f t="shared" si="1"/>
        <v>9.7560975609756101E-2</v>
      </c>
      <c r="G15" s="5">
        <v>0.29499999999999998</v>
      </c>
      <c r="H15" s="5">
        <v>6.2E-2</v>
      </c>
      <c r="I15" s="25">
        <f t="shared" si="3"/>
        <v>1.4874999999999999E-2</v>
      </c>
      <c r="K15" s="29"/>
      <c r="L15" s="29"/>
      <c r="M15" s="29"/>
    </row>
    <row r="16" spans="1:13" ht="24.6" customHeight="1" x14ac:dyDescent="0.3">
      <c r="A16" s="12"/>
      <c r="B16" s="12"/>
      <c r="C16" s="9" t="s">
        <v>8</v>
      </c>
      <c r="D16" s="5">
        <v>48</v>
      </c>
      <c r="E16" s="5">
        <v>9</v>
      </c>
      <c r="F16" s="6">
        <f t="shared" si="1"/>
        <v>0.1875</v>
      </c>
      <c r="G16" s="5">
        <v>1.504</v>
      </c>
      <c r="H16" s="5">
        <v>0</v>
      </c>
      <c r="I16" s="25">
        <f t="shared" si="3"/>
        <v>0.1671111111111111</v>
      </c>
    </row>
    <row r="17" spans="1:13" ht="24.6" customHeight="1" x14ac:dyDescent="0.3">
      <c r="A17" s="10">
        <v>2</v>
      </c>
      <c r="B17" s="10" t="s">
        <v>10</v>
      </c>
      <c r="C17" s="9">
        <v>2017</v>
      </c>
      <c r="D17" s="5">
        <v>838</v>
      </c>
      <c r="E17" s="5">
        <v>370</v>
      </c>
      <c r="F17" s="6">
        <f t="shared" si="1"/>
        <v>0.441527446300716</v>
      </c>
      <c r="G17" s="5">
        <v>10.715999999999999</v>
      </c>
      <c r="H17" s="5">
        <v>6.8803799999999997</v>
      </c>
      <c r="I17" s="25">
        <f t="shared" si="3"/>
        <v>4.755778378378378E-2</v>
      </c>
    </row>
    <row r="18" spans="1:13" ht="24.6" customHeight="1" x14ac:dyDescent="0.3">
      <c r="A18" s="11"/>
      <c r="B18" s="11"/>
      <c r="C18" s="9">
        <v>2018</v>
      </c>
      <c r="D18" s="5">
        <v>70</v>
      </c>
      <c r="E18" s="5">
        <v>70</v>
      </c>
      <c r="F18" s="6">
        <f t="shared" si="1"/>
        <v>1</v>
      </c>
      <c r="G18" s="5">
        <v>0</v>
      </c>
      <c r="H18" s="5">
        <v>24.08</v>
      </c>
      <c r="I18" s="25">
        <f t="shared" si="3"/>
        <v>0.34399999999999997</v>
      </c>
    </row>
    <row r="19" spans="1:13" ht="24.6" customHeight="1" x14ac:dyDescent="0.3">
      <c r="A19" s="11"/>
      <c r="B19" s="11"/>
      <c r="C19" s="9">
        <v>2019</v>
      </c>
      <c r="D19" s="5">
        <v>44</v>
      </c>
      <c r="E19" s="5">
        <v>44</v>
      </c>
      <c r="F19" s="6">
        <f t="shared" si="1"/>
        <v>1</v>
      </c>
      <c r="G19" s="5">
        <v>0</v>
      </c>
      <c r="H19" s="5">
        <v>33.081499999999998</v>
      </c>
      <c r="I19" s="25">
        <f t="shared" si="3"/>
        <v>0.75185227272727273</v>
      </c>
    </row>
    <row r="20" spans="1:13" ht="24.6" customHeight="1" x14ac:dyDescent="0.3">
      <c r="A20" s="11"/>
      <c r="B20" s="11"/>
      <c r="C20" s="9">
        <v>2020</v>
      </c>
      <c r="D20" s="5">
        <v>4</v>
      </c>
      <c r="E20" s="5">
        <v>4</v>
      </c>
      <c r="F20" s="6">
        <f t="shared" si="1"/>
        <v>1</v>
      </c>
      <c r="G20" s="5">
        <v>0</v>
      </c>
      <c r="H20" s="5">
        <v>0.32</v>
      </c>
      <c r="I20" s="25">
        <f t="shared" si="3"/>
        <v>0.08</v>
      </c>
      <c r="K20" s="29"/>
      <c r="L20" s="29"/>
      <c r="M20" s="29"/>
    </row>
    <row r="21" spans="1:13" ht="24.6" customHeight="1" x14ac:dyDescent="0.3">
      <c r="A21" s="12"/>
      <c r="B21" s="12"/>
      <c r="C21" s="9" t="s">
        <v>8</v>
      </c>
      <c r="D21" s="5">
        <v>0</v>
      </c>
      <c r="E21" s="5">
        <v>0</v>
      </c>
      <c r="F21" s="7" t="s">
        <v>11</v>
      </c>
      <c r="G21" s="5">
        <v>0</v>
      </c>
      <c r="H21" s="5">
        <v>0</v>
      </c>
      <c r="I21" s="26" t="s">
        <v>11</v>
      </c>
    </row>
    <row r="22" spans="1:13" ht="24.6" customHeight="1" x14ac:dyDescent="0.3">
      <c r="A22" s="10">
        <v>3</v>
      </c>
      <c r="B22" s="10" t="s">
        <v>12</v>
      </c>
      <c r="C22" s="9">
        <v>2017</v>
      </c>
      <c r="D22" s="5">
        <v>138</v>
      </c>
      <c r="E22" s="5">
        <v>138</v>
      </c>
      <c r="F22" s="6">
        <f t="shared" si="1"/>
        <v>1</v>
      </c>
      <c r="G22" s="5">
        <v>1.288</v>
      </c>
      <c r="H22" s="5">
        <v>3.2069999999999999</v>
      </c>
      <c r="I22" s="25">
        <f t="shared" si="3"/>
        <v>3.2572463768115942E-2</v>
      </c>
    </row>
    <row r="23" spans="1:13" ht="24.6" customHeight="1" x14ac:dyDescent="0.3">
      <c r="A23" s="11"/>
      <c r="B23" s="11"/>
      <c r="C23" s="9">
        <v>2018</v>
      </c>
      <c r="D23" s="5">
        <v>279</v>
      </c>
      <c r="E23" s="5">
        <v>279</v>
      </c>
      <c r="F23" s="6">
        <f t="shared" si="1"/>
        <v>1</v>
      </c>
      <c r="G23" s="5">
        <v>4.0157600000000002</v>
      </c>
      <c r="H23" s="5">
        <v>7.2861400000000005</v>
      </c>
      <c r="I23" s="25">
        <f t="shared" si="3"/>
        <v>4.0508602150537636E-2</v>
      </c>
    </row>
    <row r="24" spans="1:13" ht="24.6" customHeight="1" x14ac:dyDescent="0.3">
      <c r="A24" s="11"/>
      <c r="B24" s="11"/>
      <c r="C24" s="9">
        <v>2019</v>
      </c>
      <c r="D24" s="5">
        <v>386</v>
      </c>
      <c r="E24" s="5">
        <v>386</v>
      </c>
      <c r="F24" s="6">
        <f t="shared" si="1"/>
        <v>1</v>
      </c>
      <c r="G24" s="5">
        <v>4.1210000000000004</v>
      </c>
      <c r="H24" s="5">
        <v>8.2680000000000007</v>
      </c>
      <c r="I24" s="25">
        <f t="shared" si="3"/>
        <v>3.2095854922279794E-2</v>
      </c>
    </row>
    <row r="25" spans="1:13" ht="24.6" customHeight="1" x14ac:dyDescent="0.3">
      <c r="A25" s="11"/>
      <c r="B25" s="11"/>
      <c r="C25" s="9">
        <v>2020</v>
      </c>
      <c r="D25" s="5">
        <v>163</v>
      </c>
      <c r="E25" s="5">
        <v>159</v>
      </c>
      <c r="F25" s="6">
        <f t="shared" si="1"/>
        <v>0.97546012269938653</v>
      </c>
      <c r="G25" s="5">
        <v>2.5680000000000001</v>
      </c>
      <c r="H25" s="5">
        <v>5.7728000000000002</v>
      </c>
      <c r="I25" s="25">
        <f t="shared" si="3"/>
        <v>5.2457861635220121E-2</v>
      </c>
      <c r="K25" s="29"/>
      <c r="L25" s="29"/>
      <c r="M25" s="29"/>
    </row>
    <row r="26" spans="1:13" ht="24.6" customHeight="1" x14ac:dyDescent="0.3">
      <c r="A26" s="12"/>
      <c r="B26" s="12"/>
      <c r="C26" s="9" t="s">
        <v>8</v>
      </c>
      <c r="D26" s="5">
        <v>76</v>
      </c>
      <c r="E26" s="5">
        <v>76</v>
      </c>
      <c r="F26" s="6">
        <f t="shared" si="1"/>
        <v>1</v>
      </c>
      <c r="G26" s="5">
        <v>0.83839999999999992</v>
      </c>
      <c r="H26" s="5">
        <v>1.9007000000000001</v>
      </c>
      <c r="I26" s="25">
        <f t="shared" si="3"/>
        <v>3.6040789473684214E-2</v>
      </c>
    </row>
    <row r="27" spans="1:13" ht="24.6" customHeight="1" x14ac:dyDescent="0.3">
      <c r="A27" s="10">
        <v>4</v>
      </c>
      <c r="B27" s="10" t="s">
        <v>13</v>
      </c>
      <c r="C27" s="9">
        <v>2017</v>
      </c>
      <c r="D27" s="5">
        <v>6941</v>
      </c>
      <c r="E27" s="5">
        <v>1858</v>
      </c>
      <c r="F27" s="6">
        <f t="shared" si="1"/>
        <v>0.26768477164673676</v>
      </c>
      <c r="G27" s="5">
        <v>22.617999999999999</v>
      </c>
      <c r="H27" s="5">
        <v>13.544</v>
      </c>
      <c r="I27" s="25">
        <f t="shared" si="3"/>
        <v>1.9462863293864371E-2</v>
      </c>
    </row>
    <row r="28" spans="1:13" ht="24.6" customHeight="1" x14ac:dyDescent="0.3">
      <c r="A28" s="11"/>
      <c r="B28" s="11"/>
      <c r="C28" s="9">
        <v>2018</v>
      </c>
      <c r="D28" s="5">
        <v>7904</v>
      </c>
      <c r="E28" s="5">
        <v>2484</v>
      </c>
      <c r="F28" s="6">
        <f t="shared" si="1"/>
        <v>0.31427125506072873</v>
      </c>
      <c r="G28" s="5">
        <v>24.661000000000001</v>
      </c>
      <c r="H28" s="5">
        <v>25.408000000000001</v>
      </c>
      <c r="I28" s="25">
        <f t="shared" si="3"/>
        <v>2.0156602254428342E-2</v>
      </c>
    </row>
    <row r="29" spans="1:13" ht="24.6" customHeight="1" x14ac:dyDescent="0.3">
      <c r="A29" s="11"/>
      <c r="B29" s="11"/>
      <c r="C29" s="9">
        <v>2019</v>
      </c>
      <c r="D29" s="5">
        <v>10707</v>
      </c>
      <c r="E29" s="5">
        <v>2979</v>
      </c>
      <c r="F29" s="6">
        <f t="shared" si="1"/>
        <v>0.27822919585318018</v>
      </c>
      <c r="G29" s="5">
        <v>32.628</v>
      </c>
      <c r="H29" s="5">
        <v>20.562000000000001</v>
      </c>
      <c r="I29" s="25">
        <f t="shared" si="3"/>
        <v>1.7854984894259816E-2</v>
      </c>
    </row>
    <row r="30" spans="1:13" ht="24.6" customHeight="1" x14ac:dyDescent="0.3">
      <c r="A30" s="11"/>
      <c r="B30" s="11"/>
      <c r="C30" s="9">
        <v>2020</v>
      </c>
      <c r="D30" s="5">
        <v>1187</v>
      </c>
      <c r="E30" s="5">
        <v>825</v>
      </c>
      <c r="F30" s="6">
        <f t="shared" si="1"/>
        <v>0.69502948609941029</v>
      </c>
      <c r="G30" s="5">
        <v>8.1189999999999998</v>
      </c>
      <c r="H30" s="5">
        <v>14.545</v>
      </c>
      <c r="I30" s="25">
        <f t="shared" si="3"/>
        <v>2.7471515151515153E-2</v>
      </c>
      <c r="K30" s="29"/>
      <c r="L30" s="29"/>
      <c r="M30" s="29"/>
    </row>
    <row r="31" spans="1:13" ht="24.6" customHeight="1" x14ac:dyDescent="0.3">
      <c r="A31" s="12"/>
      <c r="B31" s="12"/>
      <c r="C31" s="9" t="s">
        <v>8</v>
      </c>
      <c r="D31" s="5">
        <v>986</v>
      </c>
      <c r="E31" s="5">
        <v>848</v>
      </c>
      <c r="F31" s="6">
        <f t="shared" si="1"/>
        <v>0.86004056795131845</v>
      </c>
      <c r="G31" s="5">
        <v>9.2050000000000001</v>
      </c>
      <c r="H31" s="5">
        <v>2.9169999999999998</v>
      </c>
      <c r="I31" s="25">
        <f t="shared" si="3"/>
        <v>1.4294811320754717E-2</v>
      </c>
    </row>
    <row r="32" spans="1:13" ht="24.6" customHeight="1" x14ac:dyDescent="0.3">
      <c r="A32" s="10">
        <v>5</v>
      </c>
      <c r="B32" s="10" t="s">
        <v>14</v>
      </c>
      <c r="C32" s="9">
        <v>2017</v>
      </c>
      <c r="D32" s="5">
        <v>1624</v>
      </c>
      <c r="E32" s="5">
        <v>1624</v>
      </c>
      <c r="F32" s="6">
        <f t="shared" si="1"/>
        <v>1</v>
      </c>
      <c r="G32" s="5">
        <v>984.08699999999999</v>
      </c>
      <c r="H32" s="5">
        <v>16.015000000000001</v>
      </c>
      <c r="I32" s="25">
        <f t="shared" si="3"/>
        <v>0.61582635467980296</v>
      </c>
    </row>
    <row r="33" spans="1:13" ht="24.6" customHeight="1" x14ac:dyDescent="0.3">
      <c r="A33" s="11"/>
      <c r="B33" s="11"/>
      <c r="C33" s="9">
        <v>2018</v>
      </c>
      <c r="D33" s="5">
        <v>2551</v>
      </c>
      <c r="E33" s="5">
        <v>2551</v>
      </c>
      <c r="F33" s="6">
        <f t="shared" si="1"/>
        <v>1</v>
      </c>
      <c r="G33" s="5">
        <v>1198.538</v>
      </c>
      <c r="H33" s="5">
        <v>15.936</v>
      </c>
      <c r="I33" s="25">
        <f t="shared" si="3"/>
        <v>0.47607761662093295</v>
      </c>
    </row>
    <row r="34" spans="1:13" ht="24.6" customHeight="1" x14ac:dyDescent="0.3">
      <c r="A34" s="11"/>
      <c r="B34" s="11"/>
      <c r="C34" s="9">
        <v>2019</v>
      </c>
      <c r="D34" s="5">
        <v>2763</v>
      </c>
      <c r="E34" s="5">
        <v>2763</v>
      </c>
      <c r="F34" s="6">
        <f t="shared" si="1"/>
        <v>1</v>
      </c>
      <c r="G34" s="5">
        <v>1150.7329999999999</v>
      </c>
      <c r="H34" s="5">
        <v>1.8919999999999999</v>
      </c>
      <c r="I34" s="25">
        <f t="shared" si="3"/>
        <v>0.41716431415128485</v>
      </c>
    </row>
    <row r="35" spans="1:13" ht="24.6" customHeight="1" x14ac:dyDescent="0.3">
      <c r="A35" s="11"/>
      <c r="B35" s="11"/>
      <c r="C35" s="9">
        <v>2020</v>
      </c>
      <c r="D35" s="28" t="s">
        <v>27</v>
      </c>
      <c r="E35" s="5">
        <v>1334</v>
      </c>
      <c r="F35" s="7" t="s">
        <v>27</v>
      </c>
      <c r="G35" s="5">
        <v>294.89999999999998</v>
      </c>
      <c r="H35" s="28" t="s">
        <v>27</v>
      </c>
      <c r="I35" s="25">
        <f>((G35)/E35)</f>
        <v>0.22106446776611693</v>
      </c>
      <c r="K35" s="29"/>
      <c r="L35" s="29"/>
      <c r="M35" s="29"/>
    </row>
    <row r="36" spans="1:13" ht="24.6" customHeight="1" x14ac:dyDescent="0.3">
      <c r="A36" s="12"/>
      <c r="B36" s="12"/>
      <c r="C36" s="9" t="s">
        <v>8</v>
      </c>
      <c r="D36" s="5">
        <v>0</v>
      </c>
      <c r="E36" s="5">
        <v>0</v>
      </c>
      <c r="F36" s="7" t="s">
        <v>11</v>
      </c>
      <c r="G36" s="5">
        <v>0</v>
      </c>
      <c r="H36" s="5">
        <v>0</v>
      </c>
      <c r="I36" s="26" t="s">
        <v>11</v>
      </c>
    </row>
    <row r="37" spans="1:13" ht="24.6" customHeight="1" x14ac:dyDescent="0.3">
      <c r="A37" s="10">
        <v>6</v>
      </c>
      <c r="B37" s="10" t="s">
        <v>15</v>
      </c>
      <c r="C37" s="9">
        <v>2017</v>
      </c>
      <c r="D37" s="5">
        <v>2582</v>
      </c>
      <c r="E37" s="5">
        <v>2357</v>
      </c>
      <c r="F37" s="6">
        <f t="shared" si="1"/>
        <v>0.91285824941905502</v>
      </c>
      <c r="G37" s="5">
        <v>56.975470000000001</v>
      </c>
      <c r="H37" s="5">
        <v>38.039969999999997</v>
      </c>
      <c r="I37" s="25">
        <f t="shared" si="3"/>
        <v>4.03120237590157E-2</v>
      </c>
    </row>
    <row r="38" spans="1:13" ht="24.6" customHeight="1" x14ac:dyDescent="0.3">
      <c r="A38" s="11"/>
      <c r="B38" s="11"/>
      <c r="C38" s="9">
        <v>2018</v>
      </c>
      <c r="D38" s="5">
        <v>3837</v>
      </c>
      <c r="E38" s="5">
        <v>3348</v>
      </c>
      <c r="F38" s="6">
        <f t="shared" si="1"/>
        <v>0.87255668491008598</v>
      </c>
      <c r="G38" s="5">
        <v>81.230400000000003</v>
      </c>
      <c r="H38" s="5">
        <v>48.290299999999995</v>
      </c>
      <c r="I38" s="25">
        <f t="shared" si="3"/>
        <v>3.8685991636798089E-2</v>
      </c>
    </row>
    <row r="39" spans="1:13" ht="24.6" customHeight="1" x14ac:dyDescent="0.3">
      <c r="A39" s="11"/>
      <c r="B39" s="11"/>
      <c r="C39" s="9">
        <v>2019</v>
      </c>
      <c r="D39" s="5">
        <v>3578</v>
      </c>
      <c r="E39" s="5">
        <v>2650</v>
      </c>
      <c r="F39" s="6">
        <f t="shared" si="1"/>
        <v>0.74063722750139738</v>
      </c>
      <c r="G39" s="5">
        <v>131.78601</v>
      </c>
      <c r="H39" s="5">
        <v>68.176009999999991</v>
      </c>
      <c r="I39" s="25">
        <f t="shared" si="3"/>
        <v>7.5457366037735854E-2</v>
      </c>
    </row>
    <row r="40" spans="1:13" ht="24.6" customHeight="1" x14ac:dyDescent="0.3">
      <c r="A40" s="11"/>
      <c r="B40" s="11"/>
      <c r="C40" s="9">
        <v>2020</v>
      </c>
      <c r="D40" s="5">
        <v>2389</v>
      </c>
      <c r="E40" s="5">
        <v>1842</v>
      </c>
      <c r="F40" s="6">
        <f t="shared" si="1"/>
        <v>0.77103390539974881</v>
      </c>
      <c r="G40" s="5">
        <v>82.784786999999994</v>
      </c>
      <c r="H40" s="5">
        <v>42.054000000000002</v>
      </c>
      <c r="I40" s="25">
        <f t="shared" si="3"/>
        <v>6.77735E-2</v>
      </c>
      <c r="K40" s="29"/>
      <c r="L40" s="29"/>
      <c r="M40" s="29"/>
    </row>
    <row r="41" spans="1:13" ht="24.6" customHeight="1" x14ac:dyDescent="0.3">
      <c r="A41" s="12"/>
      <c r="B41" s="12"/>
      <c r="C41" s="9" t="s">
        <v>8</v>
      </c>
      <c r="D41" s="5">
        <v>365</v>
      </c>
      <c r="E41" s="5">
        <v>273</v>
      </c>
      <c r="F41" s="6">
        <f t="shared" si="1"/>
        <v>0.74794520547945209</v>
      </c>
      <c r="G41" s="5">
        <v>11.413148000000003</v>
      </c>
      <c r="H41" s="5">
        <v>3.3126479999999994</v>
      </c>
      <c r="I41" s="25">
        <f t="shared" si="3"/>
        <v>5.39406446886447E-2</v>
      </c>
    </row>
    <row r="42" spans="1:13" ht="24.6" customHeight="1" x14ac:dyDescent="0.3">
      <c r="A42" s="10">
        <v>7</v>
      </c>
      <c r="B42" s="10" t="s">
        <v>16</v>
      </c>
      <c r="C42" s="9">
        <v>2017</v>
      </c>
      <c r="D42" s="5">
        <v>5032.1500000000005</v>
      </c>
      <c r="E42" s="5">
        <v>4693</v>
      </c>
      <c r="F42" s="6">
        <f t="shared" si="1"/>
        <v>0.932603360392675</v>
      </c>
      <c r="G42" s="5">
        <v>69.759502499999982</v>
      </c>
      <c r="H42" s="5">
        <v>35.247149999999991</v>
      </c>
      <c r="I42" s="25">
        <f t="shared" si="3"/>
        <v>2.2375165672277854E-2</v>
      </c>
    </row>
    <row r="43" spans="1:13" ht="24.6" customHeight="1" x14ac:dyDescent="0.3">
      <c r="A43" s="11"/>
      <c r="B43" s="11"/>
      <c r="C43" s="9">
        <v>2018</v>
      </c>
      <c r="D43" s="5">
        <v>5501</v>
      </c>
      <c r="E43" s="5">
        <v>4568</v>
      </c>
      <c r="F43" s="6">
        <f t="shared" si="1"/>
        <v>0.83039447373204867</v>
      </c>
      <c r="G43" s="5">
        <v>94.422650000000004</v>
      </c>
      <c r="H43" s="5">
        <v>39.274650000000001</v>
      </c>
      <c r="I43" s="25">
        <f t="shared" si="3"/>
        <v>2.9268235551663749E-2</v>
      </c>
    </row>
    <row r="44" spans="1:13" ht="24.6" customHeight="1" x14ac:dyDescent="0.3">
      <c r="A44" s="11"/>
      <c r="B44" s="11"/>
      <c r="C44" s="9">
        <v>2019</v>
      </c>
      <c r="D44" s="5">
        <v>7045.45</v>
      </c>
      <c r="E44" s="5">
        <v>6314.45</v>
      </c>
      <c r="F44" s="6">
        <f t="shared" si="1"/>
        <v>0.89624509435167377</v>
      </c>
      <c r="G44" s="5">
        <v>73.299847499999998</v>
      </c>
      <c r="H44" s="5">
        <v>41.19384749999999</v>
      </c>
      <c r="I44" s="25">
        <f t="shared" si="3"/>
        <v>1.8132013872942217E-2</v>
      </c>
    </row>
    <row r="45" spans="1:13" ht="24.6" customHeight="1" x14ac:dyDescent="0.3">
      <c r="A45" s="11"/>
      <c r="B45" s="11"/>
      <c r="C45" s="9">
        <v>2020</v>
      </c>
      <c r="D45" s="5">
        <v>5492.201</v>
      </c>
      <c r="E45" s="5">
        <v>5008.201</v>
      </c>
      <c r="F45" s="6">
        <f t="shared" si="1"/>
        <v>0.91187503880502552</v>
      </c>
      <c r="G45" s="5">
        <v>90.411532324999996</v>
      </c>
      <c r="H45" s="5">
        <v>54.783532325000003</v>
      </c>
      <c r="I45" s="25">
        <f t="shared" si="3"/>
        <v>2.8991461135445644E-2</v>
      </c>
      <c r="K45" s="29"/>
      <c r="L45" s="29"/>
      <c r="M45" s="29"/>
    </row>
    <row r="46" spans="1:13" ht="24.6" customHeight="1" x14ac:dyDescent="0.3">
      <c r="A46" s="12"/>
      <c r="B46" s="12"/>
      <c r="C46" s="9" t="s">
        <v>8</v>
      </c>
      <c r="D46" s="5">
        <v>1077</v>
      </c>
      <c r="E46" s="5">
        <v>346</v>
      </c>
      <c r="F46" s="6">
        <f t="shared" si="1"/>
        <v>0.32126276694521821</v>
      </c>
      <c r="G46" s="5">
        <v>33.223999999999997</v>
      </c>
      <c r="H46" s="5">
        <v>17.22</v>
      </c>
      <c r="I46" s="25">
        <f t="shared" si="3"/>
        <v>0.14579190751445084</v>
      </c>
    </row>
    <row r="47" spans="1:13" ht="24.6" customHeight="1" x14ac:dyDescent="0.3">
      <c r="A47" s="10">
        <v>8</v>
      </c>
      <c r="B47" s="10" t="s">
        <v>17</v>
      </c>
      <c r="C47" s="9">
        <v>2017</v>
      </c>
      <c r="D47" s="5">
        <v>17430</v>
      </c>
      <c r="E47" s="5">
        <v>9343</v>
      </c>
      <c r="F47" s="6">
        <f t="shared" si="1"/>
        <v>0.53602983362019507</v>
      </c>
      <c r="G47" s="5">
        <v>346.38726403999993</v>
      </c>
      <c r="H47" s="5">
        <v>167.64270000000002</v>
      </c>
      <c r="I47" s="25">
        <f t="shared" si="3"/>
        <v>5.5017656431553034E-2</v>
      </c>
    </row>
    <row r="48" spans="1:13" ht="24.6" customHeight="1" x14ac:dyDescent="0.3">
      <c r="A48" s="11"/>
      <c r="B48" s="11"/>
      <c r="C48" s="9">
        <v>2018</v>
      </c>
      <c r="D48" s="5">
        <v>16526</v>
      </c>
      <c r="E48" s="5">
        <v>9941</v>
      </c>
      <c r="F48" s="6">
        <f t="shared" si="1"/>
        <v>0.60153697204405177</v>
      </c>
      <c r="G48" s="5">
        <v>304.17320436000006</v>
      </c>
      <c r="H48" s="5">
        <v>226.15109999999999</v>
      </c>
      <c r="I48" s="25">
        <f t="shared" si="3"/>
        <v>5.3347178790866118E-2</v>
      </c>
    </row>
    <row r="49" spans="1:13" ht="24.6" customHeight="1" x14ac:dyDescent="0.3">
      <c r="A49" s="11"/>
      <c r="B49" s="11"/>
      <c r="C49" s="9">
        <v>2019</v>
      </c>
      <c r="D49" s="5">
        <v>16312</v>
      </c>
      <c r="E49" s="5">
        <v>10304</v>
      </c>
      <c r="F49" s="6">
        <f t="shared" si="1"/>
        <v>0.63168219715546836</v>
      </c>
      <c r="G49" s="5">
        <v>330.18129911</v>
      </c>
      <c r="H49" s="5">
        <v>256.18316999999996</v>
      </c>
      <c r="I49" s="25">
        <f t="shared" si="3"/>
        <v>5.6906489626358692E-2</v>
      </c>
    </row>
    <row r="50" spans="1:13" ht="24.6" customHeight="1" x14ac:dyDescent="0.3">
      <c r="A50" s="11"/>
      <c r="B50" s="11"/>
      <c r="C50" s="9">
        <v>2020</v>
      </c>
      <c r="D50" s="5">
        <v>7241</v>
      </c>
      <c r="E50" s="5">
        <v>3957</v>
      </c>
      <c r="F50" s="6">
        <f t="shared" si="1"/>
        <v>0.54647148183952488</v>
      </c>
      <c r="G50" s="5">
        <v>273.50256737999996</v>
      </c>
      <c r="H50" s="5">
        <v>148.98410000000001</v>
      </c>
      <c r="I50" s="25">
        <f t="shared" si="3"/>
        <v>0.10676943830679807</v>
      </c>
      <c r="K50" s="29"/>
      <c r="L50" s="29"/>
      <c r="M50" s="29"/>
    </row>
    <row r="51" spans="1:13" ht="24.6" customHeight="1" x14ac:dyDescent="0.3">
      <c r="A51" s="12"/>
      <c r="B51" s="12"/>
      <c r="C51" s="9" t="s">
        <v>8</v>
      </c>
      <c r="D51" s="5">
        <v>1972</v>
      </c>
      <c r="E51" s="5">
        <v>1147</v>
      </c>
      <c r="F51" s="6">
        <f t="shared" si="1"/>
        <v>0.58164300202839758</v>
      </c>
      <c r="G51" s="5">
        <v>27.935399999999998</v>
      </c>
      <c r="H51" s="5">
        <v>10.68947</v>
      </c>
      <c r="I51" s="25">
        <f t="shared" si="3"/>
        <v>3.3674690496948566E-2</v>
      </c>
    </row>
    <row r="52" spans="1:13" ht="24.6" customHeight="1" x14ac:dyDescent="0.3">
      <c r="A52" s="10">
        <v>9</v>
      </c>
      <c r="B52" s="10" t="s">
        <v>18</v>
      </c>
      <c r="C52" s="9">
        <v>2017</v>
      </c>
      <c r="D52" s="5">
        <v>1789</v>
      </c>
      <c r="E52" s="5">
        <v>1359</v>
      </c>
      <c r="F52" s="6">
        <f t="shared" si="1"/>
        <v>0.75964225824482956</v>
      </c>
      <c r="G52" s="5">
        <v>81.246405889999991</v>
      </c>
      <c r="H52" s="5">
        <v>6.4311000000000007</v>
      </c>
      <c r="I52" s="25">
        <f t="shared" si="3"/>
        <v>6.4516192707873427E-2</v>
      </c>
    </row>
    <row r="53" spans="1:13" ht="24.6" customHeight="1" x14ac:dyDescent="0.3">
      <c r="A53" s="11"/>
      <c r="B53" s="11"/>
      <c r="C53" s="9">
        <v>2018</v>
      </c>
      <c r="D53" s="5">
        <v>3558</v>
      </c>
      <c r="E53" s="5">
        <v>2445</v>
      </c>
      <c r="F53" s="6">
        <f t="shared" si="1"/>
        <v>0.68718381112984828</v>
      </c>
      <c r="G53" s="5">
        <v>65.625420790000007</v>
      </c>
      <c r="H53" s="5">
        <v>26.005600000000001</v>
      </c>
      <c r="I53" s="25">
        <f t="shared" si="3"/>
        <v>3.7476900118609408E-2</v>
      </c>
    </row>
    <row r="54" spans="1:13" ht="24.6" customHeight="1" x14ac:dyDescent="0.3">
      <c r="A54" s="11"/>
      <c r="B54" s="11"/>
      <c r="C54" s="9">
        <v>2019</v>
      </c>
      <c r="D54" s="5">
        <v>3290</v>
      </c>
      <c r="E54" s="5">
        <v>2223</v>
      </c>
      <c r="F54" s="6">
        <f t="shared" si="1"/>
        <v>0.67568389057750755</v>
      </c>
      <c r="G54" s="5">
        <v>65.847534970000012</v>
      </c>
      <c r="H54" s="5">
        <v>8.8163999999999998</v>
      </c>
      <c r="I54" s="25">
        <f t="shared" si="3"/>
        <v>3.35870152811516E-2</v>
      </c>
    </row>
    <row r="55" spans="1:13" ht="24.6" customHeight="1" x14ac:dyDescent="0.3">
      <c r="A55" s="11"/>
      <c r="B55" s="11"/>
      <c r="C55" s="9">
        <v>2020</v>
      </c>
      <c r="D55" s="5">
        <v>1652</v>
      </c>
      <c r="E55" s="5">
        <v>699</v>
      </c>
      <c r="F55" s="6">
        <f t="shared" si="1"/>
        <v>0.42312348668280869</v>
      </c>
      <c r="G55" s="5">
        <v>15.1707</v>
      </c>
      <c r="H55" s="5">
        <v>2.1614299999999997</v>
      </c>
      <c r="I55" s="25">
        <f t="shared" si="3"/>
        <v>2.4795608011444922E-2</v>
      </c>
      <c r="K55" s="29"/>
      <c r="L55" s="29"/>
      <c r="M55" s="29"/>
    </row>
    <row r="56" spans="1:13" ht="24.6" customHeight="1" x14ac:dyDescent="0.3">
      <c r="A56" s="12"/>
      <c r="B56" s="12"/>
      <c r="C56" s="9" t="s">
        <v>8</v>
      </c>
      <c r="D56" s="5">
        <v>1450</v>
      </c>
      <c r="E56" s="5">
        <v>184</v>
      </c>
      <c r="F56" s="6">
        <f t="shared" si="1"/>
        <v>0.12689655172413794</v>
      </c>
      <c r="G56" s="5">
        <v>7.548</v>
      </c>
      <c r="H56" s="5">
        <v>0</v>
      </c>
      <c r="I56" s="25">
        <f t="shared" si="3"/>
        <v>4.1021739130434783E-2</v>
      </c>
    </row>
    <row r="57" spans="1:13" ht="24.6" customHeight="1" x14ac:dyDescent="0.3">
      <c r="A57" s="10">
        <v>10</v>
      </c>
      <c r="B57" s="10" t="s">
        <v>19</v>
      </c>
      <c r="C57" s="9">
        <v>2017</v>
      </c>
      <c r="D57" s="5">
        <v>3085</v>
      </c>
      <c r="E57" s="5">
        <v>2694.4</v>
      </c>
      <c r="F57" s="6">
        <f t="shared" si="1"/>
        <v>0.87338735818476498</v>
      </c>
      <c r="G57" s="5">
        <v>154.95196000000001</v>
      </c>
      <c r="H57" s="5">
        <v>180.91116</v>
      </c>
      <c r="I57" s="25">
        <f t="shared" si="3"/>
        <v>0.1246522862232779</v>
      </c>
    </row>
    <row r="58" spans="1:13" ht="24.6" customHeight="1" x14ac:dyDescent="0.3">
      <c r="A58" s="11"/>
      <c r="B58" s="11"/>
      <c r="C58" s="9">
        <v>2018</v>
      </c>
      <c r="D58" s="5">
        <v>3357</v>
      </c>
      <c r="E58" s="5">
        <v>2589.6999999999998</v>
      </c>
      <c r="F58" s="6">
        <f t="shared" si="1"/>
        <v>0.77143282692880544</v>
      </c>
      <c r="G58" s="5">
        <v>162.09227999999999</v>
      </c>
      <c r="H58" s="5">
        <v>288.47965600000003</v>
      </c>
      <c r="I58" s="25">
        <f t="shared" si="3"/>
        <v>0.17398615129165543</v>
      </c>
    </row>
    <row r="59" spans="1:13" ht="24.6" customHeight="1" x14ac:dyDescent="0.3">
      <c r="A59" s="11"/>
      <c r="B59" s="11"/>
      <c r="C59" s="9">
        <v>2019</v>
      </c>
      <c r="D59" s="5">
        <v>3261</v>
      </c>
      <c r="E59" s="5">
        <v>2609</v>
      </c>
      <c r="F59" s="6">
        <f t="shared" si="1"/>
        <v>0.80006133088009812</v>
      </c>
      <c r="G59" s="5">
        <v>299.75359999999995</v>
      </c>
      <c r="H59" s="5">
        <v>388.06659999999999</v>
      </c>
      <c r="I59" s="25">
        <f t="shared" si="3"/>
        <v>0.26363365274051354</v>
      </c>
    </row>
    <row r="60" spans="1:13" ht="24.6" customHeight="1" x14ac:dyDescent="0.3">
      <c r="A60" s="11"/>
      <c r="B60" s="11"/>
      <c r="C60" s="9">
        <v>2020</v>
      </c>
      <c r="D60" s="5">
        <v>1154</v>
      </c>
      <c r="E60" s="5">
        <v>924</v>
      </c>
      <c r="F60" s="6">
        <f t="shared" si="1"/>
        <v>0.80069324090121319</v>
      </c>
      <c r="G60" s="5">
        <v>61.595339999999993</v>
      </c>
      <c r="H60" s="5">
        <v>79.193250000000006</v>
      </c>
      <c r="I60" s="25">
        <f t="shared" si="3"/>
        <v>0.1523686038961039</v>
      </c>
      <c r="K60" s="29"/>
      <c r="L60" s="29"/>
      <c r="M60" s="29"/>
    </row>
    <row r="61" spans="1:13" ht="24.6" customHeight="1" x14ac:dyDescent="0.3">
      <c r="A61" s="12"/>
      <c r="B61" s="12"/>
      <c r="C61" s="9" t="s">
        <v>8</v>
      </c>
      <c r="D61" s="5">
        <v>380.7</v>
      </c>
      <c r="E61" s="5">
        <v>237.59999999999997</v>
      </c>
      <c r="F61" s="6">
        <f t="shared" si="1"/>
        <v>0.62411347517730487</v>
      </c>
      <c r="G61" s="5">
        <v>13.769600000000001</v>
      </c>
      <c r="H61" s="5">
        <v>19.555499999999999</v>
      </c>
      <c r="I61" s="25">
        <f t="shared" si="3"/>
        <v>0.1402571548821549</v>
      </c>
    </row>
    <row r="62" spans="1:13" ht="24.6" customHeight="1" x14ac:dyDescent="0.3">
      <c r="A62" s="10">
        <v>11</v>
      </c>
      <c r="B62" s="10" t="s">
        <v>20</v>
      </c>
      <c r="C62" s="9">
        <v>2017</v>
      </c>
      <c r="D62" s="5">
        <v>36613</v>
      </c>
      <c r="E62" s="5">
        <v>18189</v>
      </c>
      <c r="F62" s="6">
        <f t="shared" si="1"/>
        <v>0.496790757381258</v>
      </c>
      <c r="G62" s="5">
        <v>503.56637000000006</v>
      </c>
      <c r="H62" s="5">
        <v>98.01939999999999</v>
      </c>
      <c r="I62" s="25">
        <f t="shared" si="3"/>
        <v>3.3074153059541485E-2</v>
      </c>
    </row>
    <row r="63" spans="1:13" ht="24.6" customHeight="1" x14ac:dyDescent="0.3">
      <c r="A63" s="11"/>
      <c r="B63" s="11"/>
      <c r="C63" s="9">
        <v>2018</v>
      </c>
      <c r="D63" s="5">
        <v>42309</v>
      </c>
      <c r="E63" s="5">
        <v>21775</v>
      </c>
      <c r="F63" s="6">
        <f t="shared" si="1"/>
        <v>0.51466591032640807</v>
      </c>
      <c r="G63" s="5">
        <v>471.95943</v>
      </c>
      <c r="H63" s="5">
        <v>83.173199999999994</v>
      </c>
      <c r="I63" s="25">
        <f t="shared" si="3"/>
        <v>2.549403582089552E-2</v>
      </c>
    </row>
    <row r="64" spans="1:13" ht="24.6" customHeight="1" x14ac:dyDescent="0.3">
      <c r="A64" s="11"/>
      <c r="B64" s="11"/>
      <c r="C64" s="9">
        <v>2019</v>
      </c>
      <c r="D64" s="5">
        <v>52007</v>
      </c>
      <c r="E64" s="5">
        <v>30165</v>
      </c>
      <c r="F64" s="6">
        <f t="shared" si="1"/>
        <v>0.58001807448997256</v>
      </c>
      <c r="G64" s="5">
        <v>633.10211000000004</v>
      </c>
      <c r="H64" s="5">
        <v>76.16810000000001</v>
      </c>
      <c r="I64" s="25">
        <f t="shared" si="3"/>
        <v>2.3513018730316592E-2</v>
      </c>
    </row>
    <row r="65" spans="1:13" ht="24.6" customHeight="1" x14ac:dyDescent="0.3">
      <c r="A65" s="11"/>
      <c r="B65" s="11"/>
      <c r="C65" s="9">
        <v>2020</v>
      </c>
      <c r="D65" s="5">
        <v>27467</v>
      </c>
      <c r="E65" s="5">
        <v>15623</v>
      </c>
      <c r="F65" s="6">
        <f t="shared" si="1"/>
        <v>0.56879164087814471</v>
      </c>
      <c r="G65" s="5">
        <v>462.25085999999999</v>
      </c>
      <c r="H65" s="5">
        <v>207.26829999999998</v>
      </c>
      <c r="I65" s="25">
        <f t="shared" si="3"/>
        <v>4.2854711643090314E-2</v>
      </c>
      <c r="K65" s="29"/>
      <c r="L65" s="29"/>
      <c r="M65" s="29"/>
    </row>
    <row r="66" spans="1:13" ht="24.6" customHeight="1" x14ac:dyDescent="0.3">
      <c r="A66" s="12"/>
      <c r="B66" s="12"/>
      <c r="C66" s="9" t="s">
        <v>8</v>
      </c>
      <c r="D66" s="5">
        <v>8467.7684435750489</v>
      </c>
      <c r="E66" s="5">
        <v>5050.7326472750192</v>
      </c>
      <c r="F66" s="6">
        <f t="shared" si="1"/>
        <v>0.59646560731207543</v>
      </c>
      <c r="G66" s="5">
        <v>52.996481094968587</v>
      </c>
      <c r="H66" s="5">
        <v>20.322061094968578</v>
      </c>
      <c r="I66" s="25">
        <f t="shared" si="3"/>
        <v>1.4516417183454389E-2</v>
      </c>
    </row>
    <row r="67" spans="1:13" ht="24.6" customHeight="1" x14ac:dyDescent="0.3">
      <c r="A67" s="10">
        <v>12</v>
      </c>
      <c r="B67" s="10" t="s">
        <v>21</v>
      </c>
      <c r="C67" s="9">
        <v>2017</v>
      </c>
      <c r="D67" s="5">
        <v>2770</v>
      </c>
      <c r="E67" s="5">
        <v>2770</v>
      </c>
      <c r="F67" s="6">
        <f t="shared" si="1"/>
        <v>1</v>
      </c>
      <c r="G67" s="5">
        <v>127.825</v>
      </c>
      <c r="H67" s="5">
        <v>51.393999999999998</v>
      </c>
      <c r="I67" s="25">
        <f t="shared" si="3"/>
        <v>6.4699999999999994E-2</v>
      </c>
    </row>
    <row r="68" spans="1:13" ht="24.6" customHeight="1" x14ac:dyDescent="0.3">
      <c r="A68" s="11"/>
      <c r="B68" s="11"/>
      <c r="C68" s="9">
        <v>2018</v>
      </c>
      <c r="D68" s="5">
        <v>4112</v>
      </c>
      <c r="E68" s="5">
        <v>4112</v>
      </c>
      <c r="F68" s="6">
        <f t="shared" si="1"/>
        <v>1</v>
      </c>
      <c r="G68" s="5">
        <v>190.785</v>
      </c>
      <c r="H68" s="5">
        <v>253.30120000000002</v>
      </c>
      <c r="I68" s="25">
        <f t="shared" si="3"/>
        <v>0.10799761673151752</v>
      </c>
    </row>
    <row r="69" spans="1:13" ht="24.6" customHeight="1" x14ac:dyDescent="0.3">
      <c r="A69" s="11"/>
      <c r="B69" s="11"/>
      <c r="C69" s="9">
        <v>2019</v>
      </c>
      <c r="D69" s="5">
        <v>1782</v>
      </c>
      <c r="E69" s="5">
        <v>1782</v>
      </c>
      <c r="F69" s="6">
        <f t="shared" si="1"/>
        <v>1</v>
      </c>
      <c r="G69" s="5">
        <v>238.286</v>
      </c>
      <c r="H69" s="5">
        <v>254.80089999999998</v>
      </c>
      <c r="I69" s="25">
        <f t="shared" si="3"/>
        <v>0.27670420875420876</v>
      </c>
    </row>
    <row r="70" spans="1:13" ht="24.6" customHeight="1" x14ac:dyDescent="0.3">
      <c r="A70" s="11"/>
      <c r="B70" s="11"/>
      <c r="C70" s="9">
        <v>2020</v>
      </c>
      <c r="D70" s="5">
        <v>822</v>
      </c>
      <c r="E70" s="5">
        <v>822</v>
      </c>
      <c r="F70" s="6">
        <f t="shared" si="1"/>
        <v>1</v>
      </c>
      <c r="G70" s="5">
        <v>145.958</v>
      </c>
      <c r="H70" s="5">
        <v>118.87727299999999</v>
      </c>
      <c r="I70" s="25">
        <f t="shared" si="3"/>
        <v>0.32218403041362526</v>
      </c>
      <c r="K70" s="29"/>
      <c r="L70" s="29"/>
      <c r="M70" s="29"/>
    </row>
    <row r="71" spans="1:13" ht="24" customHeight="1" x14ac:dyDescent="0.3">
      <c r="A71" s="12"/>
      <c r="B71" s="12"/>
      <c r="C71" s="9" t="s">
        <v>8</v>
      </c>
      <c r="D71" s="5">
        <v>272</v>
      </c>
      <c r="E71" s="5">
        <v>272</v>
      </c>
      <c r="F71" s="6">
        <f t="shared" si="1"/>
        <v>1</v>
      </c>
      <c r="G71" s="5">
        <v>14.837999999999999</v>
      </c>
      <c r="H71" s="5">
        <v>9.5947000000000013</v>
      </c>
      <c r="I71" s="25">
        <f t="shared" si="3"/>
        <v>8.9826102941176475E-2</v>
      </c>
    </row>
  </sheetData>
  <autoFilter ref="A6:H71" xr:uid="{00000000-0009-0000-0000-000000000000}"/>
  <mergeCells count="36">
    <mergeCell ref="H1:I1"/>
    <mergeCell ref="A2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B11"/>
    <mergeCell ref="A12:A16"/>
    <mergeCell ref="B12:B16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A42:A46"/>
    <mergeCell ref="B42:B46"/>
    <mergeCell ref="A47:A51"/>
    <mergeCell ref="B47:B51"/>
    <mergeCell ref="A67:A71"/>
    <mergeCell ref="B67:B71"/>
    <mergeCell ref="A52:A56"/>
    <mergeCell ref="B52:B56"/>
    <mergeCell ref="A57:A61"/>
    <mergeCell ref="B57:B61"/>
    <mergeCell ref="A62:A66"/>
    <mergeCell ref="B62:B66"/>
  </mergeCells>
  <conditionalFormatting sqref="G1">
    <cfRule type="cellIs" dxfId="0" priority="1" operator="lessThan">
      <formula>0</formula>
    </cfRule>
  </conditionalFormatting>
  <pageMargins left="0.19685039370078741" right="0.19685039370078741" top="0.19685039370078741" bottom="0.19685039370078741" header="0" footer="0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15.2.</vt:lpstr>
      <vt:lpstr>'Приложение 15.2.'!Область_печати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Дронова Наталья Павловна</dc:creator>
  <cp:lastModifiedBy>annaa</cp:lastModifiedBy>
  <dcterms:created xsi:type="dcterms:W3CDTF">2021-07-06T07:43:23Z</dcterms:created>
  <dcterms:modified xsi:type="dcterms:W3CDTF">2021-09-14T12:57:37Z</dcterms:modified>
</cp:coreProperties>
</file>