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ЭтаКнига" defaultThemeVersion="124226"/>
  <bookViews>
    <workbookView xWindow="-105" yWindow="-105" windowWidth="19425" windowHeight="10425" tabRatio="927" activeTab="5"/>
  </bookViews>
  <sheets>
    <sheet name="Доходы" sheetId="527" r:id="rId1"/>
    <sheet name="Расходы" sheetId="446" r:id="rId2"/>
    <sheet name="Приложение №4 СХ" sheetId="439" state="hidden" r:id="rId3"/>
    <sheet name="Приложение №4 СХ_субс" sheetId="440" state="hidden" r:id="rId4"/>
    <sheet name="Лист1" sheetId="535" state="hidden" r:id="rId5"/>
    <sheet name="Источники" sheetId="536" r:id="rId6"/>
  </sheets>
  <externalReferences>
    <externalReference r:id="rId7"/>
    <externalReference r:id="rId8"/>
    <externalReference r:id="rId9"/>
  </externalReferences>
  <definedNames>
    <definedName name="_xlnm._FilterDatabase" localSheetId="0" hidden="1">Доходы!$A$10:$H$178</definedName>
    <definedName name="XDO_?BUDGET_NAME_S1?" localSheetId="2">#REF!</definedName>
    <definedName name="XDO_?BUDGET_NAME_S1?">#REF!</definedName>
    <definedName name="XDO_?BUDGET_NAME_S1_W?" localSheetId="2">#REF!</definedName>
    <definedName name="XDO_?BUDGET_NAME_S1_W?">#REF!</definedName>
    <definedName name="XDO_?COL_2_1_7?" localSheetId="2">#REF!</definedName>
    <definedName name="XDO_?COL_2_1_7?">#REF!</definedName>
    <definedName name="XDO_?COL_2_2_6?" localSheetId="2">'[1]2.2'!#REF!</definedName>
    <definedName name="XDO_?COL_2_2_6?">'[1]2.2'!#REF!</definedName>
    <definedName name="XDO_?COL_3_1_4?" localSheetId="2">#REF!</definedName>
    <definedName name="XDO_?COL_3_1_4?">#REF!</definedName>
    <definedName name="XDO_?COL_3_2_5?" localSheetId="2">#REF!</definedName>
    <definedName name="XDO_?COL_3_2_5?">#REF!</definedName>
    <definedName name="XDO_?D06?" localSheetId="2">#REF!</definedName>
    <definedName name="XDO_?D06?">#REF!</definedName>
    <definedName name="XDO_?DATA004_S1?" localSheetId="2">#REF!</definedName>
    <definedName name="XDO_?DATA004_S1?">#REF!</definedName>
    <definedName name="XDO_?DATA004_S1_1?" localSheetId="2">#REF!</definedName>
    <definedName name="XDO_?DATA004_S1_1?">#REF!</definedName>
    <definedName name="XDO_?DATA004_S1_D?" localSheetId="2">#REF!</definedName>
    <definedName name="XDO_?DATA004_S1_D?">#REF!</definedName>
    <definedName name="XDO_?DATA004_S1_D_1?" localSheetId="2">#REF!</definedName>
    <definedName name="XDO_?DATA004_S1_D_1?">#REF!</definedName>
    <definedName name="XDO_?DATA004_S2?" localSheetId="2">#REF!</definedName>
    <definedName name="XDO_?DATA004_S2?">#REF!</definedName>
    <definedName name="XDO_?DATA004_S2_0?" localSheetId="2">#REF!</definedName>
    <definedName name="XDO_?DATA004_S2_0?">#REF!</definedName>
    <definedName name="XDO_?DATA004_S2_1?" localSheetId="2">#REF!</definedName>
    <definedName name="XDO_?DATA004_S2_1?">#REF!</definedName>
    <definedName name="XDO_?DATA004_S2_2?" localSheetId="2">#REF!</definedName>
    <definedName name="XDO_?DATA004_S2_2?">#REF!</definedName>
    <definedName name="XDO_?DATA004_S2_D?" localSheetId="2">#REF!</definedName>
    <definedName name="XDO_?DATA004_S2_D?">#REF!</definedName>
    <definedName name="XDO_?DATA004_S2_D_1?" localSheetId="2">#REF!</definedName>
    <definedName name="XDO_?DATA004_S2_D_1?">#REF!</definedName>
    <definedName name="XDO_?DATA004_S3_0?" localSheetId="2">#REF!</definedName>
    <definedName name="XDO_?DATA004_S3_0?">#REF!</definedName>
    <definedName name="XDO_?DATA004_S3_1?" localSheetId="2">#REF!</definedName>
    <definedName name="XDO_?DATA004_S3_1?">#REF!</definedName>
    <definedName name="XDO_?DATA004_S3_1_F0?" localSheetId="2">#REF!</definedName>
    <definedName name="XDO_?DATA004_S3_1_F0?">#REF!</definedName>
    <definedName name="XDO_?DATA004_S3_2?" localSheetId="2">#REF!</definedName>
    <definedName name="XDO_?DATA004_S3_2?">#REF!</definedName>
    <definedName name="XDO_?DATA004_S3_2_F0?" localSheetId="2">#REF!</definedName>
    <definedName name="XDO_?DATA004_S3_2_F0?">#REF!</definedName>
    <definedName name="XDO_?DATA004_S3_3_F0?" localSheetId="2">#REF!</definedName>
    <definedName name="XDO_?DATA004_S3_3_F0?">#REF!</definedName>
    <definedName name="XDO_?DATA004_S3_4_F0?" localSheetId="2">#REF!</definedName>
    <definedName name="XDO_?DATA004_S3_4_F0?">#REF!</definedName>
    <definedName name="XDO_?DATA004_S3_4_I_F0?" localSheetId="2">#REF!</definedName>
    <definedName name="XDO_?DATA004_S3_4_I_F0?">#REF!</definedName>
    <definedName name="XDO_?DATA004_S3_5_F0?" localSheetId="2">#REF!</definedName>
    <definedName name="XDO_?DATA004_S3_5_F0?">#REF!</definedName>
    <definedName name="XDO_?DATA004_S3_5_I_F0?" localSheetId="2">#REF!</definedName>
    <definedName name="XDO_?DATA004_S3_5_I_F0?">#REF!</definedName>
    <definedName name="XDO_?DATA004_S4_0?" localSheetId="2">#REF!</definedName>
    <definedName name="XDO_?DATA004_S4_0?">#REF!</definedName>
    <definedName name="XDO_?DATA004_S4_I?" localSheetId="2">#REF!</definedName>
    <definedName name="XDO_?DATA004_S4_I?">#REF!</definedName>
    <definedName name="XDO_?DATA004_S5_0?" localSheetId="2">#REF!</definedName>
    <definedName name="XDO_?DATA004_S5_0?">#REF!</definedName>
    <definedName name="XDO_?DATA004_S5_1?" localSheetId="2">#REF!</definedName>
    <definedName name="XDO_?DATA004_S5_1?">#REF!</definedName>
    <definedName name="XDO_?DATA004_S5_2?" localSheetId="2">#REF!</definedName>
    <definedName name="XDO_?DATA004_S5_2?">#REF!</definedName>
    <definedName name="XDO_?DATA004_S5_2_D?" localSheetId="2">#REF!</definedName>
    <definedName name="XDO_?DATA004_S5_2_D?">#REF!</definedName>
    <definedName name="XDO_?DATA004_S5_3?" localSheetId="2">#REF!</definedName>
    <definedName name="XDO_?DATA004_S5_3?">#REF!</definedName>
    <definedName name="XDO_?DATA004_S5_3_D?" localSheetId="2">#REF!</definedName>
    <definedName name="XDO_?DATA004_S5_3_D?">#REF!</definedName>
    <definedName name="XDO_?DATA004_S5_4?" localSheetId="2">#REF!</definedName>
    <definedName name="XDO_?DATA004_S5_4?">#REF!</definedName>
    <definedName name="XDO_?DATA004_S5_5?" localSheetId="2">#REF!</definedName>
    <definedName name="XDO_?DATA004_S5_5?">#REF!</definedName>
    <definedName name="XDO_?DATA004_S5_5_D?" localSheetId="2">#REF!</definedName>
    <definedName name="XDO_?DATA004_S5_5_D?">#REF!</definedName>
    <definedName name="XDO_?DATA004_S5_6?" localSheetId="2">#REF!</definedName>
    <definedName name="XDO_?DATA004_S5_6?">#REF!</definedName>
    <definedName name="XDO_?DATA004_S5_6_D?" localSheetId="2">#REF!</definedName>
    <definedName name="XDO_?DATA004_S5_6_D?">#REF!</definedName>
    <definedName name="XDO_?DATA004_S6_0?" localSheetId="2">#REF!</definedName>
    <definedName name="XDO_?DATA004_S6_0?">#REF!</definedName>
    <definedName name="XDO_?DATA005_S1?" localSheetId="2">#REF!</definedName>
    <definedName name="XDO_?DATA005_S1?">#REF!</definedName>
    <definedName name="XDO_?DATA005_S1_1?" localSheetId="2">#REF!</definedName>
    <definedName name="XDO_?DATA005_S1_1?">#REF!</definedName>
    <definedName name="XDO_?DATA005_S2_0?" localSheetId="2">#REF!</definedName>
    <definedName name="XDO_?DATA005_S2_0?">#REF!</definedName>
    <definedName name="XDO_?DATA005_S2_1?" localSheetId="2">#REF!</definedName>
    <definedName name="XDO_?DATA005_S2_1?">#REF!</definedName>
    <definedName name="XDO_?DATA005_S2_2?" localSheetId="2">#REF!</definedName>
    <definedName name="XDO_?DATA005_S2_2?">#REF!</definedName>
    <definedName name="XDO_?DATA005_S3_0?" localSheetId="2">#REF!</definedName>
    <definedName name="XDO_?DATA005_S3_0?">#REF!</definedName>
    <definedName name="XDO_?DATA005_S3_1?" localSheetId="2">#REF!</definedName>
    <definedName name="XDO_?DATA005_S3_1?">#REF!</definedName>
    <definedName name="XDO_?DATA005_S3_1_F0?" localSheetId="2">#REF!</definedName>
    <definedName name="XDO_?DATA005_S3_1_F0?">#REF!</definedName>
    <definedName name="XDO_?DATA005_S3_2?" localSheetId="2">#REF!</definedName>
    <definedName name="XDO_?DATA005_S3_2?">#REF!</definedName>
    <definedName name="XDO_?DATA005_S3_2_F0?" localSheetId="2">#REF!</definedName>
    <definedName name="XDO_?DATA005_S3_2_F0?">#REF!</definedName>
    <definedName name="XDO_?DATA005_S3_3_F0?" localSheetId="2">#REF!</definedName>
    <definedName name="XDO_?DATA005_S3_3_F0?">#REF!</definedName>
    <definedName name="XDO_?DATA005_S3_4_F0?" localSheetId="2">#REF!</definedName>
    <definedName name="XDO_?DATA005_S3_4_F0?">#REF!</definedName>
    <definedName name="XDO_?DATA005_S3_4_I_F0?" localSheetId="2">#REF!</definedName>
    <definedName name="XDO_?DATA005_S3_4_I_F0?">#REF!</definedName>
    <definedName name="XDO_?DATA005_S3_5_F0?" localSheetId="2">#REF!</definedName>
    <definedName name="XDO_?DATA005_S3_5_F0?">#REF!</definedName>
    <definedName name="XDO_?DATA005_S3_5_I_F0?" localSheetId="2">#REF!</definedName>
    <definedName name="XDO_?DATA005_S3_5_I_F0?">#REF!</definedName>
    <definedName name="XDO_?DATA005_S4_0?" localSheetId="2">#REF!</definedName>
    <definedName name="XDO_?DATA005_S4_0?">#REF!</definedName>
    <definedName name="XDO_?DATA005_S4_I?" localSheetId="2">#REF!</definedName>
    <definedName name="XDO_?DATA005_S4_I?">#REF!</definedName>
    <definedName name="XDO_?DATA005_S5_0?" localSheetId="2">#REF!</definedName>
    <definedName name="XDO_?DATA005_S5_0?">#REF!</definedName>
    <definedName name="XDO_?DATA005_S5_1?" localSheetId="2">#REF!</definedName>
    <definedName name="XDO_?DATA005_S5_1?">#REF!</definedName>
    <definedName name="XDO_?DATA005_S5_2?" localSheetId="2">#REF!</definedName>
    <definedName name="XDO_?DATA005_S5_2?">#REF!</definedName>
    <definedName name="XDO_?DATA005_S5_2_D?" localSheetId="2">#REF!</definedName>
    <definedName name="XDO_?DATA005_S5_2_D?">#REF!</definedName>
    <definedName name="XDO_?DATA005_S5_3?" localSheetId="2">#REF!</definedName>
    <definedName name="XDO_?DATA005_S5_3?">#REF!</definedName>
    <definedName name="XDO_?DATA005_S5_3_D?" localSheetId="2">#REF!</definedName>
    <definedName name="XDO_?DATA005_S5_3_D?">#REF!</definedName>
    <definedName name="XDO_?DATA005_S5_4?" localSheetId="2">#REF!</definedName>
    <definedName name="XDO_?DATA005_S5_4?">#REF!</definedName>
    <definedName name="XDO_?DATA005_S5_5?" localSheetId="2">#REF!</definedName>
    <definedName name="XDO_?DATA005_S5_5?">#REF!</definedName>
    <definedName name="XDO_?DATA005_S5_5_D?" localSheetId="2">#REF!</definedName>
    <definedName name="XDO_?DATA005_S5_5_D?">#REF!</definedName>
    <definedName name="XDO_?DATA005_S5_6?" localSheetId="2">#REF!</definedName>
    <definedName name="XDO_?DATA005_S5_6?">#REF!</definedName>
    <definedName name="XDO_?DATA005_S5_6_D?" localSheetId="2">#REF!</definedName>
    <definedName name="XDO_?DATA005_S5_6_D?">#REF!</definedName>
    <definedName name="XDO_?DATA005_S6_1?" localSheetId="2">#REF!</definedName>
    <definedName name="XDO_?DATA005_S6_1?">#REF!</definedName>
    <definedName name="XDO_?DATA005_S6_2?" localSheetId="2">#REF!</definedName>
    <definedName name="XDO_?DATA005_S6_2?">#REF!</definedName>
    <definedName name="XDO_?DATA005_S6_2_D?" localSheetId="2">#REF!</definedName>
    <definedName name="XDO_?DATA005_S6_2_D?">#REF!</definedName>
    <definedName name="XDO_?DATA005_S6_2_D_1?" localSheetId="2">#REF!</definedName>
    <definedName name="XDO_?DATA005_S6_2_D_1?">#REF!</definedName>
    <definedName name="XDO_?DATA005_S6_3?" localSheetId="2">#REF!</definedName>
    <definedName name="XDO_?DATA005_S6_3?">#REF!</definedName>
    <definedName name="XDO_?DATA005_S6_3_D?" localSheetId="2">#REF!</definedName>
    <definedName name="XDO_?DATA005_S6_3_D?">#REF!</definedName>
    <definedName name="XDO_?DATA005_S6_3_D_1?" localSheetId="2">#REF!</definedName>
    <definedName name="XDO_?DATA005_S6_3_D_1?">#REF!</definedName>
    <definedName name="XDO_?DATA006_S1?" localSheetId="2">#REF!</definedName>
    <definedName name="XDO_?DATA006_S1?">#REF!</definedName>
    <definedName name="XDO_?DATA006_S1_1?" localSheetId="2">#REF!</definedName>
    <definedName name="XDO_?DATA006_S1_1?">#REF!</definedName>
    <definedName name="XDO_?DATA006_S2_0?" localSheetId="2">#REF!</definedName>
    <definedName name="XDO_?DATA006_S2_0?">#REF!</definedName>
    <definedName name="XDO_?DATA006_S2_1?" localSheetId="2">#REF!</definedName>
    <definedName name="XDO_?DATA006_S2_1?">#REF!</definedName>
    <definedName name="XDO_?DATA006_S3_0?" localSheetId="2">#REF!</definedName>
    <definedName name="XDO_?DATA006_S3_0?">#REF!</definedName>
    <definedName name="XDO_?DATA006_S3_1?" localSheetId="2">#REF!</definedName>
    <definedName name="XDO_?DATA006_S3_1?">#REF!</definedName>
    <definedName name="XDO_?DATA006_S3_1_F0?" localSheetId="2">#REF!</definedName>
    <definedName name="XDO_?DATA006_S3_1_F0?">#REF!</definedName>
    <definedName name="XDO_?DATA006_S3_2?" localSheetId="2">#REF!</definedName>
    <definedName name="XDO_?DATA006_S3_2?">#REF!</definedName>
    <definedName name="XDO_?DATA006_S3_2_F0?" localSheetId="2">#REF!</definedName>
    <definedName name="XDO_?DATA006_S3_2_F0?">#REF!</definedName>
    <definedName name="XDO_?DATA006_S3_3_F0?" localSheetId="2">#REF!</definedName>
    <definedName name="XDO_?DATA006_S3_3_F0?">#REF!</definedName>
    <definedName name="XDO_?DATA006_S4_I?" localSheetId="2">#REF!</definedName>
    <definedName name="XDO_?DATA006_S4_I?">#REF!</definedName>
    <definedName name="XDO_?DATA006_S5_1?" localSheetId="2">#REF!</definedName>
    <definedName name="XDO_?DATA006_S5_1?">#REF!</definedName>
    <definedName name="XDO_?DATA006_S5_2?" localSheetId="2">#REF!</definedName>
    <definedName name="XDO_?DATA006_S5_2?">#REF!</definedName>
    <definedName name="XDO_?DATA006_S5_2_D?" localSheetId="2">#REF!</definedName>
    <definedName name="XDO_?DATA006_S5_2_D?">#REF!</definedName>
    <definedName name="XDO_?DATA006_S5_3?" localSheetId="2">#REF!</definedName>
    <definedName name="XDO_?DATA006_S5_3?">#REF!</definedName>
    <definedName name="XDO_?DATA006_S5_3_D?" localSheetId="2">#REF!</definedName>
    <definedName name="XDO_?DATA006_S5_3_D?">#REF!</definedName>
    <definedName name="XDO_?DATA006_S5_4?" localSheetId="2">#REF!</definedName>
    <definedName name="XDO_?DATA006_S5_4?">#REF!</definedName>
    <definedName name="XDO_?DATA006_S5_5?" localSheetId="2">#REF!</definedName>
    <definedName name="XDO_?DATA006_S5_5?">#REF!</definedName>
    <definedName name="XDO_?DATA006_S5_5_D?" localSheetId="2">#REF!</definedName>
    <definedName name="XDO_?DATA006_S5_5_D?">#REF!</definedName>
    <definedName name="XDO_?DATA006_S5_6?" localSheetId="2">#REF!</definedName>
    <definedName name="XDO_?DATA006_S5_6?">#REF!</definedName>
    <definedName name="XDO_?DATA006_S5_6_D?" localSheetId="2">#REF!</definedName>
    <definedName name="XDO_?DATA006_S5_6_D?">#REF!</definedName>
    <definedName name="XDO_?DATA006_S6_1?" localSheetId="2">#REF!</definedName>
    <definedName name="XDO_?DATA006_S6_1?">#REF!</definedName>
    <definedName name="XDO_?DATA006_S6_2?" localSheetId="2">#REF!</definedName>
    <definedName name="XDO_?DATA006_S6_2?">#REF!</definedName>
    <definedName name="XDO_?DATA006_S6_2_D?" localSheetId="2">#REF!</definedName>
    <definedName name="XDO_?DATA006_S6_2_D?">#REF!</definedName>
    <definedName name="XDO_?DATA006_S6_2_D_1?" localSheetId="2">#REF!</definedName>
    <definedName name="XDO_?DATA006_S6_2_D_1?">#REF!</definedName>
    <definedName name="XDO_?DATA006_S6_3?" localSheetId="2">#REF!</definedName>
    <definedName name="XDO_?DATA006_S6_3?">#REF!</definedName>
    <definedName name="XDO_?DATA006_S6_3_D?" localSheetId="2">#REF!</definedName>
    <definedName name="XDO_?DATA006_S6_3_D?">#REF!</definedName>
    <definedName name="XDO_?DATA006_S6_3_D_1?" localSheetId="2">#REF!</definedName>
    <definedName name="XDO_?DATA006_S6_3_D_1?">#REF!</definedName>
    <definedName name="XDO_?DATA007_S3?" localSheetId="2">#REF!</definedName>
    <definedName name="XDO_?DATA007_S3?">#REF!</definedName>
    <definedName name="XDO_?DATA007_S3_1?" localSheetId="2">#REF!</definedName>
    <definedName name="XDO_?DATA007_S3_1?">#REF!</definedName>
    <definedName name="XDO_?DATA007_S3_D?" localSheetId="2">#REF!</definedName>
    <definedName name="XDO_?DATA007_S3_D?">#REF!</definedName>
    <definedName name="XDO_?DATA007_S3_D_1?" localSheetId="2">#REF!</definedName>
    <definedName name="XDO_?DATA007_S3_D_1?">#REF!</definedName>
    <definedName name="XDO_?DATA007_S5_1?" localSheetId="2">#REF!</definedName>
    <definedName name="XDO_?DATA007_S5_1?">#REF!</definedName>
    <definedName name="XDO_?DATA007_S5_2?" localSheetId="2">#REF!</definedName>
    <definedName name="XDO_?DATA007_S5_2?">#REF!</definedName>
    <definedName name="XDO_?DATA007_S5_2_D?" localSheetId="2">#REF!</definedName>
    <definedName name="XDO_?DATA007_S5_2_D?">#REF!</definedName>
    <definedName name="XDO_?DATA007_S5_3?" localSheetId="2">#REF!</definedName>
    <definedName name="XDO_?DATA007_S5_3?">#REF!</definedName>
    <definedName name="XDO_?DATA007_S5_3_D?" localSheetId="2">#REF!</definedName>
    <definedName name="XDO_?DATA007_S5_3_D?">#REF!</definedName>
    <definedName name="XDO_?DATA007_S5_4?" localSheetId="2">#REF!</definedName>
    <definedName name="XDO_?DATA007_S5_4?">#REF!</definedName>
    <definedName name="XDO_?DATA007_S5_5?" localSheetId="2">#REF!</definedName>
    <definedName name="XDO_?DATA007_S5_5?">#REF!</definedName>
    <definedName name="XDO_?DATA007_S5_5_D?" localSheetId="2">#REF!</definedName>
    <definedName name="XDO_?DATA007_S5_5_D?">#REF!</definedName>
    <definedName name="XDO_?DATA007_S5_6?" localSheetId="2">#REF!</definedName>
    <definedName name="XDO_?DATA007_S5_6?">#REF!</definedName>
    <definedName name="XDO_?DATA007_S5_6_D?" localSheetId="2">#REF!</definedName>
    <definedName name="XDO_?DATA007_S5_6_D?">#REF!</definedName>
    <definedName name="XDO_?DATA007_S6_1?" localSheetId="2">#REF!</definedName>
    <definedName name="XDO_?DATA007_S6_1?">#REF!</definedName>
    <definedName name="XDO_?DATA007_S6_2?" localSheetId="2">#REF!</definedName>
    <definedName name="XDO_?DATA007_S6_2?">#REF!</definedName>
    <definedName name="XDO_?DATA007_S6_2_D?" localSheetId="2">#REF!</definedName>
    <definedName name="XDO_?DATA007_S6_2_D?">#REF!</definedName>
    <definedName name="XDO_?DATA007_S6_2_D_1?" localSheetId="2">#REF!</definedName>
    <definedName name="XDO_?DATA007_S6_2_D_1?">#REF!</definedName>
    <definedName name="XDO_?DATA007_S6_3?" localSheetId="2">#REF!</definedName>
    <definedName name="XDO_?DATA007_S6_3?">#REF!</definedName>
    <definedName name="XDO_?DATA007_S6_3_D?" localSheetId="2">#REF!</definedName>
    <definedName name="XDO_?DATA007_S6_3_D?">#REF!</definedName>
    <definedName name="XDO_?DATA007_S6_3_D_1?" localSheetId="2">#REF!</definedName>
    <definedName name="XDO_?DATA007_S6_3_D_1?">#REF!</definedName>
    <definedName name="XDO_?DATA008_S3?" localSheetId="2">#REF!</definedName>
    <definedName name="XDO_?DATA008_S3?">#REF!</definedName>
    <definedName name="XDO_?DATA008_S3_1?" localSheetId="2">#REF!</definedName>
    <definedName name="XDO_?DATA008_S3_1?">#REF!</definedName>
    <definedName name="XDO_?DATA008_S3_D?" localSheetId="2">#REF!</definedName>
    <definedName name="XDO_?DATA008_S3_D?">#REF!</definedName>
    <definedName name="XDO_?DATA008_S3_D_1?" localSheetId="2">#REF!</definedName>
    <definedName name="XDO_?DATA008_S3_D_1?">#REF!</definedName>
    <definedName name="XDO_?DATA008_S6_1?" localSheetId="2">#REF!</definedName>
    <definedName name="XDO_?DATA008_S6_1?">#REF!</definedName>
    <definedName name="XDO_?DATA008_S6_2?" localSheetId="2">#REF!</definedName>
    <definedName name="XDO_?DATA008_S6_2?">#REF!</definedName>
    <definedName name="XDO_?DATA008_S6_2_D?" localSheetId="2">#REF!</definedName>
    <definedName name="XDO_?DATA008_S6_2_D?">#REF!</definedName>
    <definedName name="XDO_?DATA008_S6_2_D_1?" localSheetId="2">#REF!</definedName>
    <definedName name="XDO_?DATA008_S6_2_D_1?">#REF!</definedName>
    <definedName name="XDO_?DATA008_S6_3?" localSheetId="2">#REF!</definedName>
    <definedName name="XDO_?DATA008_S6_3?">#REF!</definedName>
    <definedName name="XDO_?DATA008_S6_3_D?" localSheetId="2">#REF!</definedName>
    <definedName name="XDO_?DATA008_S6_3_D?">#REF!</definedName>
    <definedName name="XDO_?DATA008_S6_3_D_1?" localSheetId="2">#REF!</definedName>
    <definedName name="XDO_?DATA008_S6_3_D_1?">#REF!</definedName>
    <definedName name="XDO_?DATA009_S3?" localSheetId="2">#REF!</definedName>
    <definedName name="XDO_?DATA009_S3?">#REF!</definedName>
    <definedName name="XDO_?DATA009_S3_1?" localSheetId="2">#REF!</definedName>
    <definedName name="XDO_?DATA009_S3_1?">#REF!</definedName>
    <definedName name="XDO_?DATA009_S3_D?" localSheetId="2">#REF!</definedName>
    <definedName name="XDO_?DATA009_S3_D?">#REF!</definedName>
    <definedName name="XDO_?DATA009_S3_D_1?" localSheetId="2">#REF!</definedName>
    <definedName name="XDO_?DATA009_S3_D_1?">#REF!</definedName>
    <definedName name="XDO_?DATA010_S3?" localSheetId="2">#REF!</definedName>
    <definedName name="XDO_?DATA010_S3?">#REF!</definedName>
    <definedName name="XDO_?DATA010_S3_D?" localSheetId="2">#REF!</definedName>
    <definedName name="XDO_?DATA010_S3_D?">#REF!</definedName>
    <definedName name="XDO_?DATA010_S3_D_1?" localSheetId="2">#REF!</definedName>
    <definedName name="XDO_?DATA010_S3_D_1?">#REF!</definedName>
    <definedName name="XDO_?DESC1?" localSheetId="2">#REF!</definedName>
    <definedName name="XDO_?DESC1?">#REF!</definedName>
    <definedName name="XDO_?KBK_R1?" localSheetId="2">#REF!</definedName>
    <definedName name="XDO_?KBK_R1?">#REF!</definedName>
    <definedName name="XDO_?KBK_R2?" localSheetId="2">#REF!</definedName>
    <definedName name="XDO_?KBK_R2?">#REF!</definedName>
    <definedName name="XDO_?KBK_R3?" localSheetId="2">#REF!</definedName>
    <definedName name="XDO_?KBK_R3?">#REF!</definedName>
    <definedName name="XDO_?KBK_R4?" localSheetId="2">#REF!</definedName>
    <definedName name="XDO_?KBK_R4?">#REF!</definedName>
    <definedName name="XDO_?KP_206_11_VS?" localSheetId="2">#REF!</definedName>
    <definedName name="XDO_?KP_206_11_VS?">#REF!</definedName>
    <definedName name="XDO_?LINE_NAME_S1_1?" localSheetId="2">#REF!</definedName>
    <definedName name="XDO_?LINE_NAME_S1_1?">#REF!</definedName>
    <definedName name="XDO_?LINE_NAME_S1_D?" localSheetId="2">#REF!</definedName>
    <definedName name="XDO_?LINE_NAME_S1_D?">#REF!</definedName>
    <definedName name="XDO_?LINE_NAME_S1_D_1?" localSheetId="2">#REF!</definedName>
    <definedName name="XDO_?LINE_NAME_S1_D_1?">#REF!</definedName>
    <definedName name="XDO_?LINE_NAME_S2_1?" localSheetId="2">#REF!</definedName>
    <definedName name="XDO_?LINE_NAME_S2_1?">#REF!</definedName>
    <definedName name="XDO_?LINE_NAME_S2_D?" localSheetId="2">#REF!</definedName>
    <definedName name="XDO_?LINE_NAME_S2_D?">#REF!</definedName>
    <definedName name="XDO_?LINE_NAME_S2_D_1?" localSheetId="2">#REF!</definedName>
    <definedName name="XDO_?LINE_NAME_S2_D_1?">#REF!</definedName>
    <definedName name="XDO_?LINE_NAME_S3_1_FO?" localSheetId="2">#REF!</definedName>
    <definedName name="XDO_?LINE_NAME_S3_1_FO?">#REF!</definedName>
    <definedName name="XDO_?LINE_NAME_S3_2_FO?" localSheetId="2">#REF!</definedName>
    <definedName name="XDO_?LINE_NAME_S3_2_FO?">#REF!</definedName>
    <definedName name="XDO_?LINE_NAME_S3_4_F0?" localSheetId="2">#REF!</definedName>
    <definedName name="XDO_?LINE_NAME_S3_4_F0?">#REF!</definedName>
    <definedName name="XDO_?LINE_NAME_S3_5_F0?" localSheetId="2">#REF!</definedName>
    <definedName name="XDO_?LINE_NAME_S3_5_F0?">#REF!</definedName>
    <definedName name="XDO_?LINE_NAME_S3_D?" localSheetId="2">#REF!</definedName>
    <definedName name="XDO_?LINE_NAME_S3_D?">#REF!</definedName>
    <definedName name="XDO_?LINE_NAME_S3_D_1?" localSheetId="2">#REF!</definedName>
    <definedName name="XDO_?LINE_NAME_S3_D_1?">#REF!</definedName>
    <definedName name="XDO_?LINE_NAME_S4_1?" localSheetId="2">#REF!</definedName>
    <definedName name="XDO_?LINE_NAME_S4_1?">#REF!</definedName>
    <definedName name="XDO_?LINE_NAME_S5_2_D?" localSheetId="2">#REF!</definedName>
    <definedName name="XDO_?LINE_NAME_S5_2_D?">#REF!</definedName>
    <definedName name="XDO_?LINE_NAME_S5_3_D?" localSheetId="2">#REF!</definedName>
    <definedName name="XDO_?LINE_NAME_S5_3_D?">#REF!</definedName>
    <definedName name="XDO_?LINE_NAME_S5_5_D?" localSheetId="2">#REF!</definedName>
    <definedName name="XDO_?LINE_NAME_S5_5_D?">#REF!</definedName>
    <definedName name="XDO_?LINE_NAME_S5_6_D?" localSheetId="2">#REF!</definedName>
    <definedName name="XDO_?LINE_NAME_S5_6_D?">#REF!</definedName>
    <definedName name="XDO_?LINE_NAME_S6_2_D?" localSheetId="2">#REF!</definedName>
    <definedName name="XDO_?LINE_NAME_S6_2_D?">#REF!</definedName>
    <definedName name="XDO_?LINE_NAME_S6_2_D_1?" localSheetId="2">#REF!</definedName>
    <definedName name="XDO_?LINE_NAME_S6_2_D_1?">#REF!</definedName>
    <definedName name="XDO_?LINE_NAME_S6_3_D?" localSheetId="2">#REF!</definedName>
    <definedName name="XDO_?LINE_NAME_S6_3_D?">#REF!</definedName>
    <definedName name="XDO_?LINE_NAME_S6_3_D_1?" localSheetId="2">#REF!</definedName>
    <definedName name="XDO_?LINE_NAME_S6_3_D_1?">#REF!</definedName>
    <definedName name="XDO_?MEASURE?" localSheetId="2">#REF!</definedName>
    <definedName name="XDO_?MEASURE?">#REF!</definedName>
    <definedName name="XDO_?OKATO_CODE_S1?" localSheetId="2">#REF!</definedName>
    <definedName name="XDO_?OKATO_CODE_S1?">#REF!</definedName>
    <definedName name="XDO_?ON_DATE?" localSheetId="2">#REF!</definedName>
    <definedName name="XDO_?ON_DATE?">#REF!</definedName>
    <definedName name="XDO_?PB_221_VS?" localSheetId="2">#REF!</definedName>
    <definedName name="XDO_?PB_221_VS?">#REF!</definedName>
    <definedName name="XDO_?PPP_CODE_S1?" localSheetId="2">#REF!</definedName>
    <definedName name="XDO_?PPP_CODE_S1?">#REF!</definedName>
    <definedName name="XDO_?REPORT_DATE_S1?" localSheetId="2">#REF!</definedName>
    <definedName name="XDO_?REPORT_DATE_S1?">#REF!</definedName>
    <definedName name="XDO_?REPORT_DATE_TEXT_S1?" localSheetId="2">#REF!</definedName>
    <definedName name="XDO_?REPORT_DATE_TEXT_S1?">#REF!</definedName>
    <definedName name="XDO_?SEC3_DATA003?">#REF!</definedName>
    <definedName name="XDO_?SEC3_DATA004?">#REF!</definedName>
    <definedName name="XDO_?SEC3_DATA005?">#REF!</definedName>
    <definedName name="XDO_?SEC3_DATA006?">#REF!</definedName>
    <definedName name="XDO_?SEC3_I_DATA003?">#REF!</definedName>
    <definedName name="XDO_?SEC3_I_DATA004?">#REF!</definedName>
    <definedName name="XDO_?SEC3_I_DATA005?">#REF!</definedName>
    <definedName name="XDO_?SEC3_I_DATA006?">#REF!</definedName>
    <definedName name="XDO_?SEC3_LINE_NAME?">#REF!</definedName>
    <definedName name="XDO_?SEC3_SEGMENT1?">#REF!</definedName>
    <definedName name="XDO_?SEC3_SEGMENT3?">#REF!</definedName>
    <definedName name="XDO_?SEC3_SEGMENT4?">#REF!</definedName>
    <definedName name="XDO_?SEC3_SEGMENT5?">#REF!</definedName>
    <definedName name="XDO_?SEC3_SEGMENT6?">#REF!</definedName>
    <definedName name="XDO_?SEGMENT1_S1_1?" localSheetId="2">#REF!</definedName>
    <definedName name="XDO_?SEGMENT1_S1_1?">#REF!</definedName>
    <definedName name="XDO_?SEGMENT1_S2_1?" localSheetId="2">#REF!</definedName>
    <definedName name="XDO_?SEGMENT1_S2_1?">#REF!</definedName>
    <definedName name="XDO_?SEGMENT1_S3_1_F0?" localSheetId="2">#REF!</definedName>
    <definedName name="XDO_?SEGMENT1_S3_1_F0?">#REF!</definedName>
    <definedName name="XDO_?SEGMENT1_S3_2_F0?" localSheetId="2">#REF!</definedName>
    <definedName name="XDO_?SEGMENT1_S3_2_F0?">#REF!</definedName>
    <definedName name="XDO_?SEGMENT1_S4_1?" localSheetId="2">#REF!</definedName>
    <definedName name="XDO_?SEGMENT1_S4_1?">#REF!</definedName>
    <definedName name="XDO_?SEGMENT2_S1_1?" localSheetId="2">#REF!</definedName>
    <definedName name="XDO_?SEGMENT2_S1_1?">#REF!</definedName>
    <definedName name="XDO_?SEGMENT2_S1_D?" localSheetId="2">#REF!</definedName>
    <definedName name="XDO_?SEGMENT2_S1_D?">#REF!</definedName>
    <definedName name="XDO_?SEGMENT2_S1_D_1?" localSheetId="2">#REF!</definedName>
    <definedName name="XDO_?SEGMENT2_S1_D_1?">#REF!</definedName>
    <definedName name="XDO_?SEGMENT2_S2_1?" localSheetId="2">#REF!</definedName>
    <definedName name="XDO_?SEGMENT2_S2_1?">#REF!</definedName>
    <definedName name="XDO_?SEGMENT2_S2_D?" localSheetId="2">#REF!</definedName>
    <definedName name="XDO_?SEGMENT2_S2_D?">#REF!</definedName>
    <definedName name="XDO_?SEGMENT2_S2_D_1?" localSheetId="2">#REF!</definedName>
    <definedName name="XDO_?SEGMENT2_S2_D_1?">#REF!</definedName>
    <definedName name="XDO_?SEGMENT2_S3_1_F0?" localSheetId="2">#REF!</definedName>
    <definedName name="XDO_?SEGMENT2_S3_1_F0?">#REF!</definedName>
    <definedName name="XDO_?SEGMENT2_S3_2_F0?" localSheetId="2">#REF!</definedName>
    <definedName name="XDO_?SEGMENT2_S3_2_F0?">#REF!</definedName>
    <definedName name="XDO_?SEGMENT2_S3_4_F0?" localSheetId="2">#REF!</definedName>
    <definedName name="XDO_?SEGMENT2_S3_4_F0?">#REF!</definedName>
    <definedName name="XDO_?SEGMENT2_S3_5_F0?" localSheetId="2">#REF!</definedName>
    <definedName name="XDO_?SEGMENT2_S3_5_F0?">#REF!</definedName>
    <definedName name="XDO_?SEGMENT2_S3_D?" localSheetId="2">#REF!</definedName>
    <definedName name="XDO_?SEGMENT2_S3_D?">#REF!</definedName>
    <definedName name="XDO_?SEGMENT2_S3_D_1?" localSheetId="2">#REF!</definedName>
    <definedName name="XDO_?SEGMENT2_S3_D_1?">#REF!</definedName>
    <definedName name="XDO_?SEGMENT2_S4_1?" localSheetId="2">#REF!</definedName>
    <definedName name="XDO_?SEGMENT2_S4_1?">#REF!</definedName>
    <definedName name="XDO_?SEGMENT2_S5_2_D?" localSheetId="2">#REF!</definedName>
    <definedName name="XDO_?SEGMENT2_S5_2_D?">#REF!</definedName>
    <definedName name="XDO_?SEGMENT2_S5_3_D?" localSheetId="2">#REF!</definedName>
    <definedName name="XDO_?SEGMENT2_S5_3_D?">#REF!</definedName>
    <definedName name="XDO_?SEGMENT2_S5_5_D?" localSheetId="2">#REF!</definedName>
    <definedName name="XDO_?SEGMENT2_S5_5_D?">#REF!</definedName>
    <definedName name="XDO_?SEGMENT2_S5_6_D?" localSheetId="2">#REF!</definedName>
    <definedName name="XDO_?SEGMENT2_S5_6_D?">#REF!</definedName>
    <definedName name="XDO_?SEGMENT2_S6_2_D?" localSheetId="2">#REF!</definedName>
    <definedName name="XDO_?SEGMENT2_S6_2_D?">#REF!</definedName>
    <definedName name="XDO_?SEGMENT2_S6_2_D_1?" localSheetId="2">#REF!</definedName>
    <definedName name="XDO_?SEGMENT2_S6_2_D_1?">#REF!</definedName>
    <definedName name="XDO_?SEGMENT2_S6_3_D?" localSheetId="2">#REF!</definedName>
    <definedName name="XDO_?SEGMENT2_S6_3_D?">#REF!</definedName>
    <definedName name="XDO_?SEGMENT2_S6_3_D_1?" localSheetId="2">#REF!</definedName>
    <definedName name="XDO_?SEGMENT2_S6_3_D_1?">#REF!</definedName>
    <definedName name="XDO_?SEGMENT3_S1_1?" localSheetId="2">#REF!</definedName>
    <definedName name="XDO_?SEGMENT3_S1_1?">#REF!</definedName>
    <definedName name="XDO_?SEGMENT3_S2_1?" localSheetId="2">#REF!</definedName>
    <definedName name="XDO_?SEGMENT3_S2_1?">#REF!</definedName>
    <definedName name="XDO_?SEGMENT3_S2_D?" localSheetId="2">#REF!</definedName>
    <definedName name="XDO_?SEGMENT3_S2_D?">#REF!</definedName>
    <definedName name="XDO_?SEGMENT3_S2_D_1?" localSheetId="2">#REF!</definedName>
    <definedName name="XDO_?SEGMENT3_S2_D_1?">#REF!</definedName>
    <definedName name="XDO_?SEGMENT3_S3_1_F0?" localSheetId="2">#REF!</definedName>
    <definedName name="XDO_?SEGMENT3_S3_1_F0?">#REF!</definedName>
    <definedName name="XDO_?SEGMENT3_S3_2_F0?" localSheetId="2">#REF!</definedName>
    <definedName name="XDO_?SEGMENT3_S3_2_F0?">#REF!</definedName>
    <definedName name="XDO_?SEGMENT3_S3_4_F0?" localSheetId="2">#REF!</definedName>
    <definedName name="XDO_?SEGMENT3_S3_4_F0?">#REF!</definedName>
    <definedName name="XDO_?SEGMENT3_S3_5_F0?" localSheetId="2">#REF!</definedName>
    <definedName name="XDO_?SEGMENT3_S3_5_F0?">#REF!</definedName>
    <definedName name="XDO_?SEGMENT3_S3_D?" localSheetId="2">#REF!</definedName>
    <definedName name="XDO_?SEGMENT3_S3_D?">#REF!</definedName>
    <definedName name="XDO_?SEGMENT3_S3_D_1?" localSheetId="2">#REF!</definedName>
    <definedName name="XDO_?SEGMENT3_S3_D_1?">#REF!</definedName>
    <definedName name="XDO_?SEGMENT3_S6_2_D?" localSheetId="2">#REF!</definedName>
    <definedName name="XDO_?SEGMENT3_S6_2_D?">#REF!</definedName>
    <definedName name="XDO_?SEGMENT3_S6_3_D?" localSheetId="2">#REF!</definedName>
    <definedName name="XDO_?SEGMENT3_S6_3_D?">#REF!</definedName>
    <definedName name="XDO_?SEGMENT4_S2_1?" localSheetId="2">#REF!</definedName>
    <definedName name="XDO_?SEGMENT4_S2_1?">#REF!</definedName>
    <definedName name="XDO_?SEGMENT4_S3_D?" localSheetId="2">#REF!</definedName>
    <definedName name="XDO_?SEGMENT4_S3_D?">#REF!</definedName>
    <definedName name="XDO_?SEGMENT4_S3_D_1?" localSheetId="2">#REF!</definedName>
    <definedName name="XDO_?SEGMENT4_S3_D_1?">#REF!</definedName>
    <definedName name="XDO_?SEGMENT5_S2_1?" localSheetId="2">#REF!</definedName>
    <definedName name="XDO_?SEGMENT5_S2_1?">#REF!</definedName>
    <definedName name="XDO_?SEGMENT5_S3_D?" localSheetId="2">#REF!</definedName>
    <definedName name="XDO_?SEGMENT5_S3_D?">#REF!</definedName>
    <definedName name="XDO_?SEGMENT5_S3_D_1?" localSheetId="2">#REF!</definedName>
    <definedName name="XDO_?SEGMENT5_S3_D_1?">#REF!</definedName>
    <definedName name="XDO_?SIGNATURE_ATTRIBUTE10?" localSheetId="2">#REF!</definedName>
    <definedName name="XDO_?SIGNATURE_ATTRIBUTE10?">#REF!</definedName>
    <definedName name="XDO_?SIGNATURE_ATTRIBUTE2?" localSheetId="2">#REF!</definedName>
    <definedName name="XDO_?SIGNATURE_ATTRIBUTE2?">#REF!</definedName>
    <definedName name="XDO_?SIGNATURE_ATTRIBUTE4?" localSheetId="2">#REF!</definedName>
    <definedName name="XDO_?SIGNATURE_ATTRIBUTE4?">#REF!</definedName>
    <definedName name="XDO_?SIGNATURE_ATTRIBUTE6?" localSheetId="2">#REF!</definedName>
    <definedName name="XDO_?SIGNATURE_ATTRIBUTE6?">#REF!</definedName>
    <definedName name="XDO_?SOURCE_CODE_S1?" localSheetId="2">#REF!</definedName>
    <definedName name="XDO_?SOURCE_CODE_S1?">#REF!</definedName>
    <definedName name="XDO_?SOURCE_NAME_S1?" localSheetId="2">#REF!</definedName>
    <definedName name="XDO_?SOURCE_NAME_S1?">#REF!</definedName>
    <definedName name="XDO_?SOURCE_NAME_S1_W?" localSheetId="2">#REF!</definedName>
    <definedName name="XDO_?SOURCE_NAME_S1_W?">#REF!</definedName>
    <definedName name="XDO_GROUP_?DS_BASE_1?" localSheetId="2">#REF!</definedName>
    <definedName name="XDO_GROUP_?DS_BASE_1?">#REF!</definedName>
    <definedName name="XDO_GROUP_?HEADER?" localSheetId="2">#REF!</definedName>
    <definedName name="XDO_GROUP_?HEADER?">#REF!</definedName>
    <definedName name="XDO_GROUP_?HEADER_SIGN?" localSheetId="2">#REF!</definedName>
    <definedName name="XDO_GROUP_?HEADER_SIGN?">#REF!</definedName>
    <definedName name="XDO_GROUP_?LINE_I_S3?">#REF!</definedName>
    <definedName name="XDO_GROUP_?LINE_S1?" localSheetId="2">#REF!</definedName>
    <definedName name="XDO_GROUP_?LINE_S1?">#REF!</definedName>
    <definedName name="XDO_GROUP_?LINE_S1_010?" localSheetId="2">#REF!</definedName>
    <definedName name="XDO_GROUP_?LINE_S1_010?">#REF!</definedName>
    <definedName name="XDO_GROUP_?LINE_S1_010_B?" localSheetId="2">#REF!</definedName>
    <definedName name="XDO_GROUP_?LINE_S1_010_B?">#REF!</definedName>
    <definedName name="XDO_GROUP_?LINE_S1_B?" localSheetId="2">#REF!</definedName>
    <definedName name="XDO_GROUP_?LINE_S1_B?">#REF!</definedName>
    <definedName name="XDO_GROUP_?LINE_S1_D?" localSheetId="2">#REF!</definedName>
    <definedName name="XDO_GROUP_?LINE_S1_D?">#REF!</definedName>
    <definedName name="XDO_GROUP_?LINE_S1_D_1?" localSheetId="2">#REF!</definedName>
    <definedName name="XDO_GROUP_?LINE_S1_D_1?">#REF!</definedName>
    <definedName name="XDO_GROUP_?LINE_S1_D_2?" localSheetId="2">#REF!</definedName>
    <definedName name="XDO_GROUP_?LINE_S1_D_2?">#REF!</definedName>
    <definedName name="XDO_GROUP_?LINE_S2?" localSheetId="2">#REF!</definedName>
    <definedName name="XDO_GROUP_?LINE_S2?">#REF!</definedName>
    <definedName name="XDO_GROUP_?LINE_S2_1?" localSheetId="2">#REF!</definedName>
    <definedName name="XDO_GROUP_?LINE_S2_1?">#REF!</definedName>
    <definedName name="XDO_GROUP_?LINE_S2_2?" localSheetId="2">#REF!</definedName>
    <definedName name="XDO_GROUP_?LINE_S2_2?">#REF!</definedName>
    <definedName name="XDO_GROUP_?LINE_S2_2_B?" localSheetId="2">#REF!</definedName>
    <definedName name="XDO_GROUP_?LINE_S2_2_B?" localSheetId="3">#REF!</definedName>
    <definedName name="XDO_GROUP_?LINE_S2_2_B?" localSheetId="1">'[2]Расходы вед. (откр.)'!#REF!</definedName>
    <definedName name="XDO_GROUP_?LINE_S2_2_B?">'[2]Расходы вед. (откр.)'!#REF!</definedName>
    <definedName name="XDO_GROUP_?LINE_S2_200?" localSheetId="2">#REF!</definedName>
    <definedName name="XDO_GROUP_?LINE_S2_200?">#REF!</definedName>
    <definedName name="XDO_GROUP_?LINE_S2_200B?" localSheetId="2">#REF!</definedName>
    <definedName name="XDO_GROUP_?LINE_S2_200B?" localSheetId="3">#REF!</definedName>
    <definedName name="XDO_GROUP_?LINE_S2_200B?" localSheetId="1">'[2]Расходы вед. (откр.)'!#REF!</definedName>
    <definedName name="XDO_GROUP_?LINE_S2_200B?">'[2]Расходы вед. (откр.)'!#REF!</definedName>
    <definedName name="XDO_GROUP_?LINE_S2_B?" localSheetId="2">#REF!</definedName>
    <definedName name="XDO_GROUP_?LINE_S2_B?">#REF!</definedName>
    <definedName name="XDO_GROUP_?LINE_S2_D?" localSheetId="2">#REF!</definedName>
    <definedName name="XDO_GROUP_?LINE_S2_D?">#REF!</definedName>
    <definedName name="XDO_GROUP_?LINE_S2_D_1?" localSheetId="2">#REF!</definedName>
    <definedName name="XDO_GROUP_?LINE_S2_D_1?">#REF!</definedName>
    <definedName name="XDO_GROUP_?LINE_S2_D_2?" localSheetId="2">#REF!</definedName>
    <definedName name="XDO_GROUP_?LINE_S2_D_2?">#REF!</definedName>
    <definedName name="XDO_GROUP_?LINE_S3?" localSheetId="2">#REF!</definedName>
    <definedName name="XDO_GROUP_?LINE_S3?">#REF!</definedName>
    <definedName name="XDO_GROUP_?LINE_S3_0?" localSheetId="2">#REF!</definedName>
    <definedName name="XDO_GROUP_?LINE_S3_0?">#REF!</definedName>
    <definedName name="XDO_GROUP_?LINE_S3_0_B?" localSheetId="2">#REF!</definedName>
    <definedName name="XDO_GROUP_?LINE_S3_0_B?">#REF!</definedName>
    <definedName name="XDO_GROUP_?LINE_S3_1?" localSheetId="2">#REF!</definedName>
    <definedName name="XDO_GROUP_?LINE_S3_1?">#REF!</definedName>
    <definedName name="XDO_GROUP_?LINE_S3_1_B?" localSheetId="2">#REF!</definedName>
    <definedName name="XDO_GROUP_?LINE_S3_1_B?">#REF!</definedName>
    <definedName name="XDO_GROUP_?LINE_S3_1_F0?" localSheetId="2">#REF!</definedName>
    <definedName name="XDO_GROUP_?LINE_S3_1_F0?">#REF!</definedName>
    <definedName name="XDO_GROUP_?LINE_S3_2?" localSheetId="2">#REF!</definedName>
    <definedName name="XDO_GROUP_?LINE_S3_2?">#REF!</definedName>
    <definedName name="XDO_GROUP_?LINE_S3_2_B?" localSheetId="2">#REF!</definedName>
    <definedName name="XDO_GROUP_?LINE_S3_2_B?">#REF!</definedName>
    <definedName name="XDO_GROUP_?LINE_S3_2_F0?" localSheetId="2">#REF!</definedName>
    <definedName name="XDO_GROUP_?LINE_S3_2_F0?">#REF!</definedName>
    <definedName name="XDO_GROUP_?LINE_S3_3_F0?" localSheetId="2">#REF!</definedName>
    <definedName name="XDO_GROUP_?LINE_S3_3_F0?">#REF!</definedName>
    <definedName name="XDO_GROUP_?LINE_S3_3_FO_B?" localSheetId="2">#REF!</definedName>
    <definedName name="XDO_GROUP_?LINE_S3_3_FO_B?">#REF!</definedName>
    <definedName name="XDO_GROUP_?LINE_S3_4_1_D?" localSheetId="2">#REF!</definedName>
    <definedName name="XDO_GROUP_?LINE_S3_4_1_D?">#REF!</definedName>
    <definedName name="XDO_GROUP_?LINE_S3_4_1_I?" localSheetId="2">#REF!</definedName>
    <definedName name="XDO_GROUP_?LINE_S3_4_1_I?">#REF!</definedName>
    <definedName name="XDO_GROUP_?LINE_S3_4_2_I?" localSheetId="2">#REF!</definedName>
    <definedName name="XDO_GROUP_?LINE_S3_4_2_I?">#REF!</definedName>
    <definedName name="XDO_GROUP_?LINE_S3_4_F0?" localSheetId="2">#REF!</definedName>
    <definedName name="XDO_GROUP_?LINE_S3_4_F0?">#REF!</definedName>
    <definedName name="XDO_GROUP_?LINE_S3_4_FO_B?" localSheetId="2">#REF!</definedName>
    <definedName name="XDO_GROUP_?LINE_S3_4_FO_B?">#REF!</definedName>
    <definedName name="XDO_GROUP_?LINE_S3_4_I_F0?" localSheetId="2">#REF!</definedName>
    <definedName name="XDO_GROUP_?LINE_S3_4_I_F0?">#REF!</definedName>
    <definedName name="XDO_GROUP_?LINE_S3_5_F0?" localSheetId="2">#REF!</definedName>
    <definedName name="XDO_GROUP_?LINE_S3_5_F0?">#REF!</definedName>
    <definedName name="XDO_GROUP_?LINE_S3_5_FO_B?" localSheetId="2">#REF!</definedName>
    <definedName name="XDO_GROUP_?LINE_S3_5_FO_B?">#REF!</definedName>
    <definedName name="XDO_GROUP_?LINE_S3_5_I_F0?" localSheetId="2">#REF!</definedName>
    <definedName name="XDO_GROUP_?LINE_S3_5_I_F0?">#REF!</definedName>
    <definedName name="XDO_GROUP_?LINE_S3_B?" localSheetId="2">#REF!</definedName>
    <definedName name="XDO_GROUP_?LINE_S3_B?">#REF!</definedName>
    <definedName name="XDO_GROUP_?LINE_S3_D?" localSheetId="2">#REF!</definedName>
    <definedName name="XDO_GROUP_?LINE_S3_D?">#REF!</definedName>
    <definedName name="XDO_GROUP_?LINE_S3_D_1?" localSheetId="2">#REF!</definedName>
    <definedName name="XDO_GROUP_?LINE_S3_D_1?">#REF!</definedName>
    <definedName name="XDO_GROUP_?LINE_S3_D_2?" localSheetId="2">#REF!</definedName>
    <definedName name="XDO_GROUP_?LINE_S3_D_2?">#REF!</definedName>
    <definedName name="XDO_GROUP_?LINE_S4?">'[3]4. Расходы КВР'!#REF!</definedName>
    <definedName name="XDO_GROUP_?LINE_S4_1_B?" localSheetId="2">#REF!</definedName>
    <definedName name="XDO_GROUP_?LINE_S4_1_B?" localSheetId="3">#REF!</definedName>
    <definedName name="XDO_GROUP_?LINE_S4_1_B?" localSheetId="1">'[1]2.2'!#REF!</definedName>
    <definedName name="XDO_GROUP_?LINE_S4_1_B?">'[1]2.2'!#REF!</definedName>
    <definedName name="XDO_GROUP_?LINE_S4_2_B?" localSheetId="2">#REF!</definedName>
    <definedName name="XDO_GROUP_?LINE_S4_2_B?">#REF!</definedName>
    <definedName name="XDO_GROUP_?LINE_S4_B?" localSheetId="2">'[1]2.2'!#REF!</definedName>
    <definedName name="XDO_GROUP_?LINE_S4_B?">'[1]2.2'!#REF!</definedName>
    <definedName name="XDO_GROUP_?LINE_S4_B2?">'[3]4. Расходы КВР'!#REF!</definedName>
    <definedName name="XDO_GROUP_?LINE_S4_D?" localSheetId="2">'[1]2.2'!#REF!</definedName>
    <definedName name="XDO_GROUP_?LINE_S4_D?">'[1]2.2'!#REF!</definedName>
    <definedName name="XDO_GROUP_?LINE_S4_D_1?" localSheetId="2">'[1]2.2'!#REF!</definedName>
    <definedName name="XDO_GROUP_?LINE_S4_D_1?">'[1]2.2'!#REF!</definedName>
    <definedName name="XDO_GROUP_?LINE_S5_1?" localSheetId="2">#REF!</definedName>
    <definedName name="XDO_GROUP_?LINE_S5_1?">#REF!</definedName>
    <definedName name="XDO_GROUP_?LINE_S5_1_B?" localSheetId="2">#REF!</definedName>
    <definedName name="XDO_GROUP_?LINE_S5_1_B?">#REF!</definedName>
    <definedName name="XDO_GROUP_?LINE_S5_2?" localSheetId="2">#REF!</definedName>
    <definedName name="XDO_GROUP_?LINE_S5_2?">#REF!</definedName>
    <definedName name="XDO_GROUP_?LINE_S5_2_B?" localSheetId="2">#REF!</definedName>
    <definedName name="XDO_GROUP_?LINE_S5_2_B?">#REF!</definedName>
    <definedName name="XDO_GROUP_?LINE_S5_2_D?" localSheetId="2">#REF!</definedName>
    <definedName name="XDO_GROUP_?LINE_S5_2_D?">#REF!</definedName>
    <definedName name="XDO_GROUP_?LINE_S5_3?" localSheetId="2">#REF!</definedName>
    <definedName name="XDO_GROUP_?LINE_S5_3?">#REF!</definedName>
    <definedName name="XDO_GROUP_?LINE_S5_3_B?" localSheetId="2">#REF!</definedName>
    <definedName name="XDO_GROUP_?LINE_S5_3_B?">#REF!</definedName>
    <definedName name="XDO_GROUP_?LINE_S5_3_D?" localSheetId="2">#REF!</definedName>
    <definedName name="XDO_GROUP_?LINE_S5_3_D?">#REF!</definedName>
    <definedName name="XDO_GROUP_?LINE_S5_4?" localSheetId="2">#REF!</definedName>
    <definedName name="XDO_GROUP_?LINE_S5_4?">#REF!</definedName>
    <definedName name="XDO_GROUP_?LINE_S5_4_B?" localSheetId="2">#REF!</definedName>
    <definedName name="XDO_GROUP_?LINE_S5_4_B?">#REF!</definedName>
    <definedName name="XDO_GROUP_?LINE_S5_5?" localSheetId="2">#REF!</definedName>
    <definedName name="XDO_GROUP_?LINE_S5_5?">#REF!</definedName>
    <definedName name="XDO_GROUP_?LINE_S5_5_B?" localSheetId="2">#REF!</definedName>
    <definedName name="XDO_GROUP_?LINE_S5_5_B?">#REF!</definedName>
    <definedName name="XDO_GROUP_?LINE_S5_5_D?" localSheetId="2">#REF!</definedName>
    <definedName name="XDO_GROUP_?LINE_S5_5_D?">#REF!</definedName>
    <definedName name="XDO_GROUP_?LINE_S5_6?" localSheetId="2">#REF!</definedName>
    <definedName name="XDO_GROUP_?LINE_S5_6?">#REF!</definedName>
    <definedName name="XDO_GROUP_?LINE_S5_6_B?" localSheetId="2">#REF!</definedName>
    <definedName name="XDO_GROUP_?LINE_S5_6_B?">#REF!</definedName>
    <definedName name="XDO_GROUP_?LINE_S5_6_D?" localSheetId="2">#REF!</definedName>
    <definedName name="XDO_GROUP_?LINE_S5_6_D?">#REF!</definedName>
    <definedName name="XDO_GROUP_?LINE_S6?">'[3]5. ФКР'!#REF!</definedName>
    <definedName name="XDO_GROUP_?LINE_S6_1?" localSheetId="2">#REF!</definedName>
    <definedName name="XDO_GROUP_?LINE_S6_1?">#REF!</definedName>
    <definedName name="XDO_GROUP_?LINE_S6_1_B?" localSheetId="2">#REF!</definedName>
    <definedName name="XDO_GROUP_?LINE_S6_1_B?">#REF!</definedName>
    <definedName name="XDO_GROUP_?LINE_S6_2?" localSheetId="2">#REF!</definedName>
    <definedName name="XDO_GROUP_?LINE_S6_2?">#REF!</definedName>
    <definedName name="XDO_GROUP_?LINE_S6_2_B?" localSheetId="2">#REF!</definedName>
    <definedName name="XDO_GROUP_?LINE_S6_2_B?">#REF!</definedName>
    <definedName name="XDO_GROUP_?LINE_S6_2_D?" localSheetId="2">#REF!</definedName>
    <definedName name="XDO_GROUP_?LINE_S6_2_D?">#REF!</definedName>
    <definedName name="XDO_GROUP_?LINE_S6_2_D_1?" localSheetId="2">#REF!</definedName>
    <definedName name="XDO_GROUP_?LINE_S6_2_D_1?">#REF!</definedName>
    <definedName name="XDO_GROUP_?LINE_S6_2_D_2?" localSheetId="2">#REF!</definedName>
    <definedName name="XDO_GROUP_?LINE_S6_2_D_2?">#REF!</definedName>
    <definedName name="XDO_GROUP_?LINE_S6_3?" localSheetId="2">#REF!</definedName>
    <definedName name="XDO_GROUP_?LINE_S6_3?">#REF!</definedName>
    <definedName name="XDO_GROUP_?LINE_S6_3_B?" localSheetId="2">#REF!</definedName>
    <definedName name="XDO_GROUP_?LINE_S6_3_B?">#REF!</definedName>
    <definedName name="XDO_GROUP_?LINE_S6_3_D?" localSheetId="2">#REF!</definedName>
    <definedName name="XDO_GROUP_?LINE_S6_3_D?">#REF!</definedName>
    <definedName name="XDO_GROUP_?LINE_S6_3_D_1?" localSheetId="2">#REF!</definedName>
    <definedName name="XDO_GROUP_?LINE_S6_3_D_1?">#REF!</definedName>
    <definedName name="XDO_GROUP_?LINE_S6_3_D_2?" localSheetId="2">#REF!</definedName>
    <definedName name="XDO_GROUP_?LINE_S6_3_D_2?">#REF!</definedName>
    <definedName name="XDO_GROUP_?LINE_S6_B?">'[3]5. ФКР'!#REF!</definedName>
    <definedName name="XDO_GROUP_?LINE_S6_B2?">'[3]5. ФКР'!#REF!</definedName>
    <definedName name="XDO_GROUP_?LIST_DS_BASE_1?" localSheetId="2">#REF!</definedName>
    <definedName name="XDO_GROUP_?LIST_DS_BASE_1?">#REF!</definedName>
    <definedName name="XDO_GROUP_?null1?" localSheetId="2">#REF!</definedName>
    <definedName name="XDO_GROUP_?null1?">#REF!</definedName>
    <definedName name="XDO_GROUP_?null11?" localSheetId="2">#REF!</definedName>
    <definedName name="XDO_GROUP_?null11?">#REF!</definedName>
    <definedName name="XDO_GROUP_?null12?" localSheetId="2">#REF!</definedName>
    <definedName name="XDO_GROUP_?null12?">#REF!</definedName>
    <definedName name="XDO_GROUP_?null13?" localSheetId="2">#REF!</definedName>
    <definedName name="XDO_GROUP_?null13?">#REF!</definedName>
    <definedName name="XDO_GROUP_?null2?" localSheetId="2">#REF!</definedName>
    <definedName name="XDO_GROUP_?null2?">#REF!</definedName>
    <definedName name="XDO_GROUP_?null3?" localSheetId="2">#REF!</definedName>
    <definedName name="XDO_GROUP_?null3?">#REF!</definedName>
    <definedName name="XDO_GROUP_?null4?" localSheetId="2">'[1]2.2'!#REF!</definedName>
    <definedName name="XDO_GROUP_?null4?">'[1]2.2'!#REF!</definedName>
    <definedName name="XDO_GROUP_?null5?" localSheetId="2">#REF!</definedName>
    <definedName name="XDO_GROUP_?null5?">#REF!</definedName>
    <definedName name="XDO_GROUP_?null6?" localSheetId="2">#REF!</definedName>
    <definedName name="XDO_GROUP_?null6?">#REF!</definedName>
    <definedName name="XDO_GROUP_?null7?" localSheetId="2">#REF!</definedName>
    <definedName name="XDO_GROUP_?null7?">#REF!</definedName>
    <definedName name="XDO_GROUP_?null8?" localSheetId="2">#REF!</definedName>
    <definedName name="XDO_GROUP_?null8?">#REF!</definedName>
    <definedName name="XDO_GROUP_?null9?" localSheetId="2">#REF!</definedName>
    <definedName name="XDO_GROUP_?null9?">#REF!</definedName>
    <definedName name="вапп">#REF!</definedName>
    <definedName name="_xlnm.Print_Titles" localSheetId="0">Доходы!$8:$10</definedName>
    <definedName name="_xlnm.Print_Titles" localSheetId="5">Источники!$4:$6</definedName>
    <definedName name="_xlnm.Print_Titles" localSheetId="2">'Приложение №4 СХ'!$7:$9</definedName>
    <definedName name="_xlnm.Print_Titles" localSheetId="3">'Приложение №4 СХ_субс'!$6:$10</definedName>
    <definedName name="_xlnm.Print_Titles" localSheetId="1">Расходы!$3:$6</definedName>
    <definedName name="_xlnm.Print_Area" localSheetId="0">Доходы!$A$1:$H$178</definedName>
    <definedName name="_xlnm.Print_Area" localSheetId="2">'Приложение №4 СХ'!$B$1:$M$14</definedName>
    <definedName name="_xlnm.Print_Area" localSheetId="1">Расходы!$A$1:$I$114</definedName>
    <definedName name="олдо" localSheetId="2">#REF!</definedName>
    <definedName name="олдо">#REF!</definedName>
    <definedName name="паправки" localSheetId="2">#REF!</definedName>
    <definedName name="паправки">#REF!</definedName>
    <definedName name="роварпопа" localSheetId="2">#REF!</definedName>
    <definedName name="роварпопа">#REF!</definedName>
    <definedName name="Утверждено_Федеральным_законом__О_федеральном_бюджете_на_2007_год" localSheetId="0">#REF!</definedName>
    <definedName name="Утверждено_Федеральным_законом__О_федеральном_бюджете_на_2007_год" localSheetId="2">#REF!</definedName>
    <definedName name="Утверждено_Федеральным_законом__О_федеральном_бюджете_на_2007_год">#REF!</definedName>
    <definedName name="щ" localSheetId="2">#REF!</definedName>
    <definedName name="щ">#REF!</definedName>
  </definedNames>
  <calcPr calcId="145621" fullPrecision="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19" i="446" l="1"/>
  <c r="H19" i="446"/>
  <c r="I17" i="446"/>
  <c r="H17" i="446"/>
  <c r="I16" i="446"/>
  <c r="H16" i="446"/>
  <c r="I14" i="446"/>
  <c r="H14" i="446"/>
  <c r="I11" i="446"/>
  <c r="H11" i="446"/>
  <c r="H127" i="527"/>
  <c r="H47" i="527"/>
  <c r="H46" i="527"/>
  <c r="H43" i="527"/>
  <c r="H36" i="527"/>
  <c r="H34" i="527"/>
  <c r="H19" i="527"/>
  <c r="H18" i="527"/>
  <c r="H17" i="527"/>
  <c r="H51" i="527"/>
  <c r="F50" i="446" l="1"/>
  <c r="I90" i="446"/>
  <c r="I88" i="446"/>
  <c r="I84" i="446"/>
  <c r="I83" i="446"/>
  <c r="I82" i="446"/>
  <c r="I81" i="446"/>
  <c r="I73" i="446"/>
  <c r="I74" i="446"/>
  <c r="I79" i="446"/>
  <c r="I75" i="446"/>
  <c r="I78" i="446"/>
  <c r="I77" i="446"/>
  <c r="I76" i="446"/>
  <c r="I72" i="446"/>
  <c r="I71" i="446"/>
  <c r="I70" i="446"/>
  <c r="I69" i="446"/>
  <c r="I68" i="446"/>
  <c r="I67" i="446"/>
  <c r="I66" i="446"/>
  <c r="I65" i="446"/>
  <c r="I64" i="446"/>
  <c r="I63" i="446"/>
  <c r="I62" i="446"/>
  <c r="I60" i="446"/>
  <c r="I59" i="446"/>
  <c r="I61" i="446"/>
  <c r="I58" i="446"/>
  <c r="I57" i="446"/>
  <c r="I56" i="446"/>
  <c r="I55" i="446"/>
  <c r="I54" i="446"/>
  <c r="I53" i="446"/>
  <c r="I52" i="446"/>
  <c r="I49" i="446"/>
  <c r="I47" i="446"/>
  <c r="I46" i="446"/>
  <c r="I45" i="446"/>
  <c r="I44" i="446"/>
  <c r="I43" i="446"/>
  <c r="I42" i="446"/>
  <c r="I41" i="446"/>
  <c r="I40" i="446"/>
  <c r="I39" i="446"/>
  <c r="I38" i="446"/>
  <c r="I37" i="446"/>
  <c r="I36" i="446"/>
  <c r="I35" i="446"/>
  <c r="I34" i="446"/>
  <c r="I33" i="446"/>
  <c r="I32" i="446"/>
  <c r="I31" i="446"/>
  <c r="I30" i="446"/>
  <c r="I29" i="446"/>
  <c r="I28" i="446"/>
  <c r="I27" i="446"/>
  <c r="I26" i="446"/>
  <c r="I25" i="446"/>
  <c r="I24" i="446"/>
  <c r="I23" i="446"/>
  <c r="H104" i="446"/>
  <c r="H103" i="446"/>
  <c r="H101" i="446"/>
  <c r="H100" i="446"/>
  <c r="H98" i="446"/>
  <c r="H97" i="446"/>
  <c r="H96" i="446"/>
  <c r="H94" i="446"/>
  <c r="H93" i="446"/>
  <c r="H91" i="446"/>
  <c r="H90" i="446"/>
  <c r="H88" i="446"/>
  <c r="H84" i="446"/>
  <c r="H83" i="446"/>
  <c r="H82" i="446"/>
  <c r="H81" i="446"/>
  <c r="H73" i="446"/>
  <c r="H74" i="446"/>
  <c r="H79" i="446"/>
  <c r="H75" i="446"/>
  <c r="H78" i="446"/>
  <c r="H77" i="446"/>
  <c r="H76" i="446"/>
  <c r="H72" i="446"/>
  <c r="H71" i="446"/>
  <c r="H70" i="446"/>
  <c r="H68" i="446"/>
  <c r="H67" i="446"/>
  <c r="H62" i="446"/>
  <c r="H60" i="446"/>
  <c r="H59" i="446"/>
  <c r="H61" i="446"/>
  <c r="H58" i="446"/>
  <c r="H57" i="446"/>
  <c r="H56" i="446"/>
  <c r="H55" i="446"/>
  <c r="H54" i="446"/>
  <c r="H53" i="446"/>
  <c r="H52" i="446"/>
  <c r="H49" i="446"/>
  <c r="H47" i="446"/>
  <c r="H46" i="446"/>
  <c r="H45" i="446"/>
  <c r="H44" i="446"/>
  <c r="H43" i="446"/>
  <c r="H41" i="446"/>
  <c r="H40" i="446"/>
  <c r="H39" i="446"/>
  <c r="H38" i="446"/>
  <c r="H37" i="446"/>
  <c r="H36" i="446"/>
  <c r="H35" i="446"/>
  <c r="H34" i="446"/>
  <c r="H33" i="446"/>
  <c r="H32" i="446"/>
  <c r="H31" i="446"/>
  <c r="H30" i="446"/>
  <c r="H29" i="446"/>
  <c r="H28" i="446"/>
  <c r="H27" i="446"/>
  <c r="H26" i="446"/>
  <c r="H25" i="446"/>
  <c r="H24" i="446"/>
  <c r="H23" i="446"/>
  <c r="G166" i="527"/>
  <c r="G162" i="527"/>
  <c r="H144" i="527"/>
  <c r="H143" i="527"/>
  <c r="H142" i="527"/>
  <c r="H139" i="527"/>
  <c r="H138" i="527"/>
  <c r="H130" i="527"/>
  <c r="H109" i="527"/>
  <c r="H108" i="527"/>
  <c r="H106" i="527"/>
  <c r="H105" i="527"/>
  <c r="H78" i="527"/>
  <c r="H81" i="527"/>
  <c r="H91" i="527"/>
  <c r="H90" i="527"/>
  <c r="H74" i="527"/>
  <c r="H72" i="527"/>
  <c r="F53" i="527"/>
  <c r="H65" i="527" l="1"/>
  <c r="H63" i="527"/>
  <c r="H62" i="527"/>
  <c r="G111" i="446" l="1"/>
  <c r="G106" i="446" s="1"/>
  <c r="F112" i="446"/>
  <c r="E112" i="446"/>
  <c r="E111" i="446" s="1"/>
  <c r="E106" i="446" s="1"/>
  <c r="I110" i="446"/>
  <c r="H110" i="446"/>
  <c r="I109" i="446"/>
  <c r="H109" i="446"/>
  <c r="I108" i="446"/>
  <c r="H108" i="446"/>
  <c r="I104" i="446"/>
  <c r="I103" i="446"/>
  <c r="G102" i="446"/>
  <c r="F102" i="446"/>
  <c r="E102" i="446"/>
  <c r="I101" i="446"/>
  <c r="I100" i="446"/>
  <c r="G99" i="446"/>
  <c r="F99" i="446"/>
  <c r="E99" i="446"/>
  <c r="I98" i="446"/>
  <c r="I97" i="446"/>
  <c r="I96" i="446"/>
  <c r="I95" i="446"/>
  <c r="I94" i="446"/>
  <c r="I93" i="446"/>
  <c r="I92" i="446"/>
  <c r="I91" i="446"/>
  <c r="G89" i="446"/>
  <c r="G87" i="446"/>
  <c r="F87" i="446"/>
  <c r="E87" i="446"/>
  <c r="G50" i="446"/>
  <c r="G104" i="527"/>
  <c r="F104" i="527"/>
  <c r="H156" i="527"/>
  <c r="H155" i="527"/>
  <c r="H154" i="527"/>
  <c r="H153" i="527"/>
  <c r="H133" i="527"/>
  <c r="H141" i="527"/>
  <c r="H129" i="527"/>
  <c r="H113" i="527"/>
  <c r="E85" i="446" l="1"/>
  <c r="H106" i="446"/>
  <c r="I99" i="446"/>
  <c r="I89" i="446"/>
  <c r="H89" i="446"/>
  <c r="H102" i="446"/>
  <c r="I87" i="446"/>
  <c r="H87" i="446"/>
  <c r="H99" i="446"/>
  <c r="H50" i="446"/>
  <c r="I50" i="446"/>
  <c r="I112" i="446"/>
  <c r="F111" i="446"/>
  <c r="F106" i="446" s="1"/>
  <c r="I106" i="446" s="1"/>
  <c r="H111" i="446"/>
  <c r="H112" i="446"/>
  <c r="I102" i="446"/>
  <c r="I85" i="446" l="1"/>
  <c r="H85" i="446"/>
  <c r="I111" i="446"/>
  <c r="G12" i="446" l="1"/>
  <c r="G9" i="446" s="1"/>
  <c r="F20" i="446"/>
  <c r="G21" i="446"/>
  <c r="E12" i="446"/>
  <c r="E9" i="446" s="1"/>
  <c r="K22" i="536"/>
  <c r="K20" i="536"/>
  <c r="K14" i="536"/>
  <c r="K18" i="536"/>
  <c r="K19" i="536"/>
  <c r="K16" i="536"/>
  <c r="G14" i="527"/>
  <c r="H53" i="527"/>
  <c r="G41" i="527"/>
  <c r="G40" i="527" s="1"/>
  <c r="G33" i="527"/>
  <c r="G174" i="527"/>
  <c r="G94" i="527"/>
  <c r="F69" i="527"/>
  <c r="H69" i="527" s="1"/>
  <c r="H32" i="527"/>
  <c r="H30" i="527"/>
  <c r="G20" i="446" l="1"/>
  <c r="H21" i="446"/>
  <c r="I21" i="446"/>
  <c r="I20" i="446" l="1"/>
  <c r="G35" i="527"/>
  <c r="H35" i="527" s="1"/>
  <c r="H158" i="527" l="1"/>
  <c r="H151" i="527"/>
  <c r="H140" i="527"/>
  <c r="H137" i="527"/>
  <c r="H115" i="527"/>
  <c r="H100" i="527"/>
  <c r="H99" i="527"/>
  <c r="H98" i="527"/>
  <c r="H97" i="527"/>
  <c r="H96" i="527"/>
  <c r="H95" i="527"/>
  <c r="H52" i="527" l="1"/>
  <c r="F174" i="527" l="1"/>
  <c r="G157" i="527"/>
  <c r="G93" i="527" s="1"/>
  <c r="K23" i="536" l="1"/>
  <c r="K21" i="536"/>
  <c r="K17" i="536"/>
  <c r="K15" i="536"/>
  <c r="G88" i="527" l="1"/>
  <c r="H88" i="527" s="1"/>
  <c r="G50" i="527" l="1"/>
  <c r="G48" i="527" s="1"/>
  <c r="G11" i="527" s="1"/>
  <c r="F94" i="527"/>
  <c r="H94" i="527" l="1"/>
  <c r="F162" i="527" l="1"/>
  <c r="H152" i="527"/>
  <c r="I15" i="446" l="1"/>
  <c r="H15" i="446"/>
  <c r="H160" i="527" l="1"/>
  <c r="H150" i="527"/>
  <c r="H149" i="527"/>
  <c r="H148" i="527"/>
  <c r="H147" i="527"/>
  <c r="H146" i="527"/>
  <c r="H145" i="527"/>
  <c r="H136" i="527"/>
  <c r="H135" i="527"/>
  <c r="H134" i="527"/>
  <c r="H132" i="527"/>
  <c r="H131" i="527"/>
  <c r="H128" i="527"/>
  <c r="H126" i="527"/>
  <c r="H125" i="527"/>
  <c r="H124" i="527"/>
  <c r="H123" i="527"/>
  <c r="H122" i="527"/>
  <c r="H121" i="527"/>
  <c r="H120" i="527"/>
  <c r="H119" i="527"/>
  <c r="H118" i="527"/>
  <c r="H117" i="527"/>
  <c r="H116" i="527"/>
  <c r="H114" i="527"/>
  <c r="H112" i="527"/>
  <c r="H111" i="527"/>
  <c r="H110" i="527"/>
  <c r="H107" i="527"/>
  <c r="H75" i="527"/>
  <c r="H45" i="527"/>
  <c r="H44" i="527"/>
  <c r="H42" i="527"/>
  <c r="H31" i="527"/>
  <c r="H29" i="527"/>
  <c r="H26" i="527"/>
  <c r="H23" i="527"/>
  <c r="H22" i="527"/>
  <c r="H15" i="527"/>
  <c r="F166" i="527"/>
  <c r="I9" i="446" l="1"/>
  <c r="I12" i="446"/>
  <c r="H12" i="446"/>
  <c r="I7" i="446" l="1"/>
  <c r="H9" i="446"/>
  <c r="F14" i="527"/>
  <c r="F33" i="527"/>
  <c r="H33" i="527" s="1"/>
  <c r="F40" i="527"/>
  <c r="H50" i="527"/>
  <c r="F157" i="527"/>
  <c r="F93" i="527" s="1"/>
  <c r="H157" i="527" l="1"/>
  <c r="H104" i="527"/>
  <c r="H14" i="527"/>
  <c r="F48" i="527"/>
  <c r="H48" i="527" s="1"/>
  <c r="H40" i="527"/>
  <c r="H41" i="527"/>
  <c r="H93" i="527"/>
  <c r="F13" i="527" l="1"/>
  <c r="H13" i="527" l="1"/>
  <c r="H11" i="527"/>
  <c r="Q84" i="535" l="1"/>
  <c r="I84" i="535"/>
  <c r="H84" i="535"/>
  <c r="Q83" i="535"/>
  <c r="I83" i="535"/>
  <c r="H83" i="535"/>
  <c r="Q82" i="535"/>
  <c r="I82" i="535"/>
  <c r="H82" i="535"/>
  <c r="Q81" i="535"/>
  <c r="I81" i="535"/>
  <c r="H81" i="535"/>
  <c r="Q80" i="535"/>
  <c r="G79" i="535"/>
  <c r="F79" i="535"/>
  <c r="Q79" i="535" s="1"/>
  <c r="E79" i="535"/>
  <c r="Q78" i="535"/>
  <c r="I78" i="535"/>
  <c r="H78" i="535"/>
  <c r="Q77" i="535"/>
  <c r="I77" i="535"/>
  <c r="H77" i="535"/>
  <c r="Q76" i="535"/>
  <c r="I76" i="535"/>
  <c r="H76" i="535"/>
  <c r="Q75" i="535"/>
  <c r="I75" i="535"/>
  <c r="H75" i="535"/>
  <c r="Q74" i="535"/>
  <c r="G73" i="535"/>
  <c r="F73" i="535"/>
  <c r="Q73" i="535" s="1"/>
  <c r="E73" i="535"/>
  <c r="Q72" i="535"/>
  <c r="I72" i="535"/>
  <c r="H72" i="535"/>
  <c r="Q71" i="535"/>
  <c r="I71" i="535"/>
  <c r="H71" i="535"/>
  <c r="Q70" i="535"/>
  <c r="I70" i="535"/>
  <c r="H70" i="535"/>
  <c r="Q69" i="535"/>
  <c r="I69" i="535"/>
  <c r="H69" i="535"/>
  <c r="Q68" i="535"/>
  <c r="I68" i="535"/>
  <c r="H68" i="535"/>
  <c r="Q67" i="535"/>
  <c r="I67" i="535"/>
  <c r="H67" i="535"/>
  <c r="Q66" i="535"/>
  <c r="I66" i="535"/>
  <c r="H66" i="535"/>
  <c r="Q65" i="535"/>
  <c r="I65" i="535"/>
  <c r="H65" i="535"/>
  <c r="Q64" i="535"/>
  <c r="I64" i="535"/>
  <c r="H64" i="535"/>
  <c r="Q63" i="535"/>
  <c r="I63" i="535"/>
  <c r="Q62" i="535"/>
  <c r="I62" i="535"/>
  <c r="H62" i="535"/>
  <c r="Q61" i="535"/>
  <c r="I61" i="535"/>
  <c r="H61" i="535"/>
  <c r="Q60" i="535"/>
  <c r="I60" i="535"/>
  <c r="H60" i="535"/>
  <c r="Q59" i="535"/>
  <c r="I59" i="535"/>
  <c r="H59" i="535"/>
  <c r="Q58" i="535"/>
  <c r="I58" i="535"/>
  <c r="H58" i="535"/>
  <c r="Q57" i="535"/>
  <c r="I57" i="535"/>
  <c r="H57" i="535"/>
  <c r="Q56" i="535"/>
  <c r="I56" i="535"/>
  <c r="H56" i="535"/>
  <c r="Q55" i="535"/>
  <c r="I55" i="535"/>
  <c r="H55" i="535"/>
  <c r="Q54" i="535"/>
  <c r="I54" i="535"/>
  <c r="H54" i="535"/>
  <c r="Q53" i="535"/>
  <c r="I53" i="535"/>
  <c r="H53" i="535"/>
  <c r="Q52" i="535"/>
  <c r="I52" i="535"/>
  <c r="H52" i="535"/>
  <c r="Q51" i="535"/>
  <c r="I51" i="535"/>
  <c r="H51" i="535"/>
  <c r="Q50" i="535"/>
  <c r="G49" i="535"/>
  <c r="F49" i="535"/>
  <c r="Q49" i="535" s="1"/>
  <c r="E49" i="535"/>
  <c r="Q48" i="535"/>
  <c r="I48" i="535"/>
  <c r="H48" i="535"/>
  <c r="Q47" i="535"/>
  <c r="I47" i="535"/>
  <c r="H47" i="535"/>
  <c r="Q46" i="535"/>
  <c r="I46" i="535"/>
  <c r="H46" i="535"/>
  <c r="Q45" i="535"/>
  <c r="I45" i="535"/>
  <c r="H45" i="535"/>
  <c r="Q44" i="535"/>
  <c r="I44" i="535"/>
  <c r="H44" i="535"/>
  <c r="Q43" i="535"/>
  <c r="I43" i="535"/>
  <c r="H43" i="535"/>
  <c r="Q42" i="535"/>
  <c r="I42" i="535"/>
  <c r="H42" i="535"/>
  <c r="Q41" i="535"/>
  <c r="I41" i="535"/>
  <c r="H41" i="535"/>
  <c r="Q40" i="535"/>
  <c r="I40" i="535"/>
  <c r="H40" i="535"/>
  <c r="Q39" i="535"/>
  <c r="I39" i="535"/>
  <c r="H39" i="535"/>
  <c r="Q38" i="535"/>
  <c r="I38" i="535"/>
  <c r="H38" i="535"/>
  <c r="Q37" i="535"/>
  <c r="I37" i="535"/>
  <c r="H37" i="535"/>
  <c r="Q36" i="535"/>
  <c r="I36" i="535"/>
  <c r="H36" i="535"/>
  <c r="Q35" i="535"/>
  <c r="I35" i="535"/>
  <c r="H35" i="535"/>
  <c r="Q34" i="535"/>
  <c r="I34" i="535"/>
  <c r="H34" i="535"/>
  <c r="Q33" i="535"/>
  <c r="I33" i="535"/>
  <c r="H33" i="535"/>
  <c r="Q32" i="535"/>
  <c r="I32" i="535"/>
  <c r="H32" i="535"/>
  <c r="Q31" i="535"/>
  <c r="I31" i="535"/>
  <c r="H31" i="535"/>
  <c r="Q30" i="535"/>
  <c r="I30" i="535"/>
  <c r="H30" i="535"/>
  <c r="Q29" i="535"/>
  <c r="I29" i="535"/>
  <c r="H29" i="535"/>
  <c r="Q28" i="535"/>
  <c r="I28" i="535"/>
  <c r="H28" i="535"/>
  <c r="Q27" i="535"/>
  <c r="I27" i="535"/>
  <c r="H27" i="535"/>
  <c r="Q26" i="535"/>
  <c r="I26" i="535"/>
  <c r="H26" i="535"/>
  <c r="Q25" i="535"/>
  <c r="I25" i="535"/>
  <c r="H25" i="535"/>
  <c r="Q24" i="535"/>
  <c r="I24" i="535"/>
  <c r="H24" i="535"/>
  <c r="Q23" i="535"/>
  <c r="I23" i="535"/>
  <c r="H23" i="535"/>
  <c r="Q22" i="535"/>
  <c r="G21" i="535"/>
  <c r="F21" i="535"/>
  <c r="Q21" i="535" s="1"/>
  <c r="E21" i="535"/>
  <c r="Q19" i="535"/>
  <c r="I19" i="535"/>
  <c r="H19" i="535"/>
  <c r="Q18" i="535"/>
  <c r="I18" i="535"/>
  <c r="H18" i="535"/>
  <c r="Q17" i="535"/>
  <c r="I17" i="535"/>
  <c r="H17" i="535"/>
  <c r="Q16" i="535"/>
  <c r="I16" i="535"/>
  <c r="H16" i="535"/>
  <c r="Q15" i="535"/>
  <c r="I15" i="535"/>
  <c r="H15" i="535"/>
  <c r="Q14" i="535"/>
  <c r="I14" i="535"/>
  <c r="H14" i="535"/>
  <c r="Q13" i="535"/>
  <c r="G12" i="535"/>
  <c r="F12" i="535"/>
  <c r="Q12" i="535" s="1"/>
  <c r="E12" i="535"/>
  <c r="Q11" i="535"/>
  <c r="I11" i="535"/>
  <c r="H11" i="535"/>
  <c r="Q10" i="535"/>
  <c r="Q8" i="535"/>
  <c r="I12" i="535" l="1"/>
  <c r="I49" i="535"/>
  <c r="I73" i="535"/>
  <c r="H21" i="535"/>
  <c r="H49" i="535"/>
  <c r="F9" i="535"/>
  <c r="Q9" i="535" s="1"/>
  <c r="H79" i="535"/>
  <c r="G9" i="535"/>
  <c r="G20" i="535"/>
  <c r="H12" i="535"/>
  <c r="E20" i="535"/>
  <c r="H73" i="535"/>
  <c r="E9" i="535"/>
  <c r="F20" i="535"/>
  <c r="I21" i="535"/>
  <c r="I79" i="535"/>
  <c r="E7" i="535" l="1"/>
  <c r="I20" i="535"/>
  <c r="I9" i="535"/>
  <c r="G7" i="535"/>
  <c r="H7" i="535" s="1"/>
  <c r="H20" i="535"/>
  <c r="F7" i="535"/>
  <c r="Q7" i="535" s="1"/>
  <c r="Q20" i="535"/>
  <c r="H9" i="535"/>
  <c r="I7" i="535" l="1"/>
  <c r="E20" i="446" l="1"/>
  <c r="E7" i="446" l="1"/>
  <c r="E114" i="446" s="1"/>
  <c r="H20" i="446"/>
  <c r="H7" i="446"/>
</calcChain>
</file>

<file path=xl/sharedStrings.xml><?xml version="1.0" encoding="utf-8"?>
<sst xmlns="http://schemas.openxmlformats.org/spreadsheetml/2006/main" count="1035" uniqueCount="819">
  <si>
    <t>Информация</t>
  </si>
  <si>
    <t>в том числе:</t>
  </si>
  <si>
    <t>Рз</t>
  </si>
  <si>
    <t>ПР</t>
  </si>
  <si>
    <t>ЦСР</t>
  </si>
  <si>
    <t>сумма</t>
  </si>
  <si>
    <t>№ п/п</t>
  </si>
  <si>
    <t>Наименование показателя</t>
  </si>
  <si>
    <t>Бюджетные ассигнования</t>
  </si>
  <si>
    <t>108</t>
  </si>
  <si>
    <t>утвержденным Федеральным законом "О федеральном бюджете на 2010 год и на плановый период 2011 и 2012 годов"</t>
  </si>
  <si>
    <t>в % к бюджетным ассигнованиям,</t>
  </si>
  <si>
    <t>Мин</t>
  </si>
  <si>
    <t>ДОХОДЫ, всего</t>
  </si>
  <si>
    <t>РАСХОДЫ, всего</t>
  </si>
  <si>
    <t>1) С учетом внесенных изменений.</t>
  </si>
  <si>
    <r>
      <t>Исполнено</t>
    </r>
    <r>
      <rPr>
        <b/>
        <vertAlign val="superscript"/>
        <sz val="10"/>
        <rFont val="Times New Roman"/>
        <family val="1"/>
        <charset val="204"/>
      </rPr>
      <t xml:space="preserve"> 2)</t>
    </r>
  </si>
  <si>
    <r>
      <t xml:space="preserve">утвержденные Федеральным законом "О федеральном бюджете на 2016 год" </t>
    </r>
    <r>
      <rPr>
        <b/>
        <vertAlign val="superscript"/>
        <sz val="10"/>
        <rFont val="Times New Roman"/>
        <family val="1"/>
        <charset val="204"/>
      </rPr>
      <t xml:space="preserve">1) </t>
    </r>
  </si>
  <si>
    <r>
      <t xml:space="preserve"> на 2016 год, установлен-ные сводной бюджетной росписью </t>
    </r>
    <r>
      <rPr>
        <b/>
        <vertAlign val="superscript"/>
        <sz val="10"/>
        <rFont val="Times New Roman"/>
        <family val="1"/>
        <charset val="204"/>
      </rPr>
      <t>1)</t>
    </r>
    <r>
      <rPr>
        <b/>
        <sz val="10"/>
        <rFont val="Times New Roman"/>
        <family val="1"/>
        <charset val="204"/>
      </rPr>
      <t xml:space="preserve">            </t>
    </r>
  </si>
  <si>
    <t>за январь - ________   2016 года</t>
  </si>
  <si>
    <r>
      <t xml:space="preserve">установленным сводной бюджетной росписью на 2016 год </t>
    </r>
    <r>
      <rPr>
        <b/>
        <vertAlign val="superscript"/>
        <sz val="10"/>
        <rFont val="Times New Roman Cyr"/>
        <charset val="204"/>
      </rPr>
      <t>1)</t>
    </r>
  </si>
  <si>
    <t>2) В графе "Исполнено" приводятся предварительные данные исполнения показателей  за отчетный период в 2016 году.</t>
  </si>
  <si>
    <t>о субсидиях на поддержку сельского хозяйства</t>
  </si>
  <si>
    <t>Вр</t>
  </si>
  <si>
    <r>
      <t xml:space="preserve">Утверждено государст-венной программой Российской Федерации в части расходов федерального бюджета на 2016 год </t>
    </r>
    <r>
      <rPr>
        <b/>
        <vertAlign val="superscript"/>
        <sz val="10"/>
        <rFont val="Times New Roman"/>
        <family val="1"/>
        <charset val="204"/>
      </rPr>
      <t xml:space="preserve">1) </t>
    </r>
  </si>
  <si>
    <r>
      <t xml:space="preserve">утвержденным Федеральным законом "О федеральном бюджете на 2016 год" </t>
    </r>
    <r>
      <rPr>
        <b/>
        <vertAlign val="superscript"/>
        <sz val="10"/>
        <rFont val="Times New Roman Cyr"/>
        <charset val="204"/>
      </rPr>
      <t>1)</t>
    </r>
  </si>
  <si>
    <t>Субсидии на реализацию мероприятий федеральной целевой программы "Устойчивое развитие сельских территорий на 2014 - 2017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 (в части, относящейся к компетенции направления деятельности)</t>
  </si>
  <si>
    <t>2575018</t>
  </si>
  <si>
    <t>500</t>
  </si>
  <si>
    <t>об операциях консолидированного бюджета  Российской Федерации по использованию субсидий, предоставленных  из федерального бюджета и подлежащих учету на лицевых счетах, открытых в территориальных органах Федерального казначейства</t>
  </si>
  <si>
    <t>Межбюджетный трансферт</t>
  </si>
  <si>
    <t>Неиспользованный остаток прошлых лет</t>
  </si>
  <si>
    <t>Операции текущего финансового года</t>
  </si>
  <si>
    <t>Остаток средств в бюджетах на конец отчетного периода</t>
  </si>
  <si>
    <t>на 1 января</t>
  </si>
  <si>
    <t>перечислено дебиторской задолженности прошлых лет</t>
  </si>
  <si>
    <t>возвращено из местных бюджетов</t>
  </si>
  <si>
    <t>возвращено в местные бюджеты</t>
  </si>
  <si>
    <t>возвращено в федеральный
бюджет</t>
  </si>
  <si>
    <t>возвращено из федерального бюджета</t>
  </si>
  <si>
    <t>поступило из федерального бюджета в отчетном периоде</t>
  </si>
  <si>
    <t>возвращено в федеральный бюджет поступлений текущего года</t>
  </si>
  <si>
    <t>кассовый расход бюджета субъекта Российской Федерации</t>
  </si>
  <si>
    <t>кассовый расход местных бюджетов</t>
  </si>
  <si>
    <t>всего</t>
  </si>
  <si>
    <t>в том числе</t>
  </si>
  <si>
    <t>наименование</t>
  </si>
  <si>
    <t>код главы по БК</t>
  </si>
  <si>
    <t>код цели</t>
  </si>
  <si>
    <t>из них перечислено в местные бюджеты</t>
  </si>
  <si>
    <t>в бюджете субъекта Российской Федерации</t>
  </si>
  <si>
    <t>в местных бюджетах</t>
  </si>
  <si>
    <t>в бюджет субъекта Российской
Федерации</t>
  </si>
  <si>
    <t>в местные бюджеты</t>
  </si>
  <si>
    <t>из них взыскано</t>
  </si>
  <si>
    <t>Субсидии на реализацию мероприятий федеральной целевой программы "Устойчивое развитие сельских территорий на 2014 - 2017 годы и на период до 2020 года" государственной программы Российской Федерации "Государственная программа развития сельского хозяйства и регулирования рынков сельскохозяйственной продукции, сырья и продовольствия на 2013 - 2020 годы"  (в части, относящейся к компетенции направления деятельности)</t>
  </si>
  <si>
    <t xml:space="preserve">Код раздела и подраздела классификации расходов </t>
  </si>
  <si>
    <t xml:space="preserve">ДЕФИЦИТ (-), ПРОФИЦИТ (+) </t>
  </si>
  <si>
    <t xml:space="preserve">НАЛОГОВЫЕ И НЕНАЛОГОВЫЕ ДОХОДЫ </t>
  </si>
  <si>
    <t>БЕЗВОЗМЕЗДНЫЕ ПОСТУПЛЕНИЯ</t>
  </si>
  <si>
    <t>1 00 00000 00 0000 000</t>
  </si>
  <si>
    <t>1 09 00000 00 0000 000</t>
  </si>
  <si>
    <t>1 11 00000 00 0000 000</t>
  </si>
  <si>
    <t>1 14 00000 00 0000 000</t>
  </si>
  <si>
    <t>1 16 00000 00 0000 000</t>
  </si>
  <si>
    <t>1 17 00000 00 0000 000</t>
  </si>
  <si>
    <t>1 18 00000 00 0000 000</t>
  </si>
  <si>
    <t>2 00 00000 00 0000 000</t>
  </si>
  <si>
    <t>0700</t>
  </si>
  <si>
    <t>ОБРАЗОВАНИЕ</t>
  </si>
  <si>
    <t>ОБЩЕГОСУДАРСТВЕННЫЕ ВОПРОСЫ</t>
  </si>
  <si>
    <t>СОЦИАЛЬНАЯ ПОЛИТИКА</t>
  </si>
  <si>
    <t>0100</t>
  </si>
  <si>
    <t>0108</t>
  </si>
  <si>
    <t>0113</t>
  </si>
  <si>
    <t>1000</t>
  </si>
  <si>
    <t>1001</t>
  </si>
  <si>
    <t>1003</t>
  </si>
  <si>
    <t>1004</t>
  </si>
  <si>
    <t>1005</t>
  </si>
  <si>
    <t>1006</t>
  </si>
  <si>
    <t>ПОСТУПЛЕНИЯ (ПЕРЕЧИСЛЕНИЯ) ПО УРЕГУЛИРОВАНИЮ РАСЧЕТОВ МЕЖДУ БЮДЖЕТАМИ БЮДЖЕТНОЙ СИСТЕМЫ РОССИЙСКОЙ ФЕДЕРАЦИИ</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</si>
  <si>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</si>
  <si>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</si>
  <si>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</si>
  <si>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ШТРАФЫ, САНКЦИИ, ВОЗМЕЩЕНИЕ УЩЕРБА</t>
  </si>
  <si>
    <t>ПРОЧИЕ НЕНАЛОГОВЫЕ ДОХОДЫ</t>
  </si>
  <si>
    <t>Доходы от оказания платных услуг (работ)</t>
  </si>
  <si>
    <t>Доходы от компенсации затрат государства</t>
  </si>
  <si>
    <t>2 08 00000 00 0000 000</t>
  </si>
  <si>
    <t>в процентах к бюджетным ассигнованиям</t>
  </si>
  <si>
    <t>Российской Федерации</t>
  </si>
  <si>
    <t>(тыс. рублей)</t>
  </si>
  <si>
    <t>1. Доходы бюджета Пенсионного фонда Российской Федерации</t>
  </si>
  <si>
    <t xml:space="preserve">страховые взносы на обязательное пенсионное страхование в Российской Федерации, зачисляемые в ПФР на выплату накопительной пенсии 
</t>
  </si>
  <si>
    <t>страховые взносы на обязательное пенсионное страхование, зачисляемые в бюджет ПФР на выплату страховой пенсии (за расчетные периоды с 2002 года по 2009 год включительно)</t>
  </si>
  <si>
    <t>182 1 02 02010 06 0000 160</t>
  </si>
  <si>
    <t>182 1 02 02020 06 0000 160</t>
  </si>
  <si>
    <t>182 1 02 02031 06 0000 160</t>
  </si>
  <si>
    <t>182 1 02 02032 06 0000 160</t>
  </si>
  <si>
    <t xml:space="preserve">взносы организаций, использующих труд членов летных экипажей воздушных судов гражданской авиации, зачисляемые в ПФР на выплату доплат к пенсии </t>
  </si>
  <si>
    <t>страховые взносы на обязательное пенсионное страхование в размере, определяемом исходя из стоимости страхового года, зачисляемые в ПФР на выплату страховой пенсии (за расчетные периоды, истекшие до 1 января 2013 года)</t>
  </si>
  <si>
    <t>страховые взносы на обязательное пенсионное страхование в размере, определяемом исходя из стоимости страхового года, зачисляемые в ПФР на выплату накопительной пенсии (за расчетные периоды, истекшие до 1 января 2013 года)</t>
  </si>
  <si>
    <t xml:space="preserve">взносы, уплачиваемые организациями угольной промышленности в бюджет ПФР на выплату доплаты к пенсии </t>
  </si>
  <si>
    <t>182 1 02 02080 06 0000 160</t>
  </si>
  <si>
    <t>182 1 02 02100 06 0000 160</t>
  </si>
  <si>
    <t>182 1 02 02110 06 0000 160</t>
  </si>
  <si>
    <t>182 1 02 02120 06 0000 160</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</si>
  <si>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ПФР на выплату страховой пенсии в зависимости от результатов специальной оценки условий труда (класса условий труда)</t>
  </si>
  <si>
    <t>страховые взносы по дополнительному тарифу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зачисляемые в бюджет ПФР на выплату страховой пенсии:</t>
  </si>
  <si>
    <t>182 1 02 02131 06 0000 160</t>
  </si>
  <si>
    <t xml:space="preserve">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ПФР на выплату страховой пенсии </t>
  </si>
  <si>
    <t>182 1 02 02132 06 0000 160</t>
  </si>
  <si>
    <t>страховые взносы на обязательное пенсионное страхование в фиксированном размере, зачисляемые в бюджет ПФР на выплату страховой пенсии</t>
  </si>
  <si>
    <t>страховые взносы на обязательное пенсионное страхование в фиксированном размере, зачисляемые в бюджет ПФР на выплату накопительной пенсии</t>
  </si>
  <si>
    <t>дополнительные страховые взносы на накопительную пенсию и взносы работодателя в пользу застрахованных лиц, уплачивающих дополнительные страховые взносы на накопительную пенсию</t>
  </si>
  <si>
    <t>182 1 02 02140 06 0000 160</t>
  </si>
  <si>
    <t>182 1 02 02150 06 0000 160</t>
  </si>
  <si>
    <t>392 1 02 02041 06 0000 160</t>
  </si>
  <si>
    <t>392 1 02 02042 06 0000 160</t>
  </si>
  <si>
    <t>НАЛОГИ НА СОВОКУПНЫЙ ДОХОД</t>
  </si>
  <si>
    <t xml:space="preserve"> 1 05 00000 00 0000 000</t>
  </si>
  <si>
    <t xml:space="preserve">минимальный налог, зачисляемый в бюджеты государственных внебюджетных фондов (уплаченный (взысканный) за налоговые периоды, истекшие до 1 января 2011 года) </t>
  </si>
  <si>
    <t>182 1 05 01030 01 0000 110</t>
  </si>
  <si>
    <t>недоимка, пени и штрафы по страховым взносам</t>
  </si>
  <si>
    <t xml:space="preserve">страховые взносы в виде фиксированного платежа, зачисляемые в бюджет ПФР на выплату страховой пенсии (по расчетным периодам, истекшим до 1 января 2010 года) </t>
  </si>
  <si>
    <t xml:space="preserve">страховые взносы в виде фиксированного платежа, зачисляемые в бюджет ПФР на выплату накопительной пенсии (по расчетным периодам, истекшим до 1 января 2010 года) </t>
  </si>
  <si>
    <t>182 1 09 08020 06 0000 140</t>
  </si>
  <si>
    <t>Доходы от размещения средств бюджетов</t>
  </si>
  <si>
    <t xml:space="preserve">доходы от временного размещения ПФР средств,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t>
  </si>
  <si>
    <t xml:space="preserve">доходы от инвестирования средств резерва ПФР по обязательному пенсионному страхованию </t>
  </si>
  <si>
    <t>392 1 11 02000 00 0000 120</t>
  </si>
  <si>
    <t>392 1 11 02210 06 0000 120</t>
  </si>
  <si>
    <t xml:space="preserve">ДОХОДЫ ОТ ОКАЗАНИЯ ПЛАТНЫХ УСЛУГ (РАБОТ) И КОМПЕНСАЦИИ ЗАТРАТ ГОСУДАРСТВА
</t>
  </si>
  <si>
    <t>доходы, поступающие в порядке возмещения расходов, понесенных в связи с эксплуатацией федерального имущества, закрепленного на праве оперативного управления за ПФР</t>
  </si>
  <si>
    <t>392 1 13 01000 00 0000 130</t>
  </si>
  <si>
    <t>392 1 13 02000 00 0000 130</t>
  </si>
  <si>
    <t>1 13 00000 00 0000 130</t>
  </si>
  <si>
    <t>392 1 13 02066 06 0000 130</t>
  </si>
  <si>
    <t>392 1 13 02996 06 0000 130</t>
  </si>
  <si>
    <t xml:space="preserve">доходы от реализации имущества, находящегося в оперативном управлении ПФР (в части реализации основных средств по указанному имуществу) </t>
  </si>
  <si>
    <t xml:space="preserve">доходы от реализации имущества, находящегося в оперативном управлении ПФР (в части реализации материальных запасов по указанному имуществу) </t>
  </si>
  <si>
    <t>392 1 14 02060 06 0000 410</t>
  </si>
  <si>
    <t>392 1 14 02060 06 0000 440</t>
  </si>
  <si>
    <t xml:space="preserve">денежные взыскания, налагаемые в возмещение ущерба, причиненного в результате незаконного или нецелевого использования бюджетных средств </t>
  </si>
  <si>
    <t>средства федерального бюджета, передаваемые бюджету ПФР, на выплату дополнительного ежемесячного материального обеспечения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t>
  </si>
  <si>
    <t>средства федерального бюджета, передаваемые бюджету ПФР, на осуществление компенсационных выплат лицам, осуществляющим уход за нетрудоспособными гражданами</t>
  </si>
  <si>
    <t>средства федерального бюджета, передаваемые бюджету ПФР, на осуществление выплаты материального обеспечения специалистам, осуществлявшим деятельность в области ядерного оружейного комплекса Российской Федерации</t>
  </si>
  <si>
    <t>средства федерального бюджета, передаваемые бюджету ПФР, на выплаты федеральной социальной доплаты к пенсии</t>
  </si>
  <si>
    <t>средства федерального бюджета, передаваемые бюджету ПФР, на выплату доплат к пенсиям</t>
  </si>
  <si>
    <t>средства федерального бюджета, передаваемые бюджету ПФР из бюджетов субъектов Российской Федерации через органы службы занятости населения субъектов Российской Федерации на выплату пенсий, назначенных досрочно гражданам, признанным безработными</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</si>
  <si>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</si>
  <si>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ПФР, на осуществление ежемесячной денежной выплаты инвалидам</t>
  </si>
  <si>
    <t>средства федерального бюджета, передаваемые бюджету ПФР, на осуществление ежемесячной денежной выплаты ветеранам</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</si>
  <si>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</si>
  <si>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средства федерального бюджета, передаваемые бюджету ПФР, на 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</si>
  <si>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ПФР, на осуществление ежемесячной денежной выплаты Героям Советского Союза, Героям Российской Федерации и полным кавалерам ордена Славы</t>
  </si>
  <si>
    <t>средства федерального бюджета, передаваемые бюджету ПФР, на 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</si>
  <si>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средства федерального бюджета, передаваемые бюджету ПФР, на выплату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</si>
  <si>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средства федерального бюджета, передаваемые бюджету ПФР из бюджетов субъектов Российской Федерации через органы службы занятости населения субъектов Российской Федерации на выплату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</si>
  <si>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 xml:space="preserve">средства федерального бюджета, передаваемые бюджету ПФР, на предоставление материнского (семейного) капитала </t>
  </si>
  <si>
    <t>средства федерального бюджета, передаваемые бюджету ПФР, на осуществление ежемесячных выплат лицам, осуществляющим уход за детьми-инвалидами и инвалидами с детства I группы</t>
  </si>
  <si>
    <t>средства федерального бюджета, передаваемые бюджету ПФР, на осуществление выплаты пенсии некоторым категориям граждан Российской Федерации</t>
  </si>
  <si>
    <t>средства федерального бюджета, передаваемые бюджету ПФР, на осуществление компенсации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</si>
  <si>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средства федерального бюджета, передаваемые бюджету ПФР, на осуществление пенсионного обеспечения граждан Российской Федерации, постоянно проживающих в Республике Абхазия</t>
  </si>
  <si>
    <t>средства федерального бюджета, передаваемые бюджету ПФР, на валоризацию величины расчетного пенсионного капитала</t>
  </si>
  <si>
    <t>средства федерального бюджета, передаваемые бюджету ПФР, на возмещение расходов по выплате страховых пенсий в связи с зачетом в страховой стаж нестраховых периодов</t>
  </si>
  <si>
    <t>средства федерального бюджета, передаваемые бюджету ПФР, на компенсацию выпадающих доходов бюджета ПФР в связи с установлением пониженных тарифов страховых взносов на обязательное пенсионное страхование</t>
  </si>
  <si>
    <t>средства федерального бюджета, передаваемые бюджету ПФР, на социальную поддержку Героев Социалистического Труда, Героев Труда Российской Федерации и полных кавалеров ордена Трудовой Славы</t>
  </si>
  <si>
    <t>средства федерального бюджета, передаваемые бюджету ПФР, на оплату стоимости проезда пенсионерам к месту отдыха и обратно один раз в два года в соответствии с Законом Российской Федерации от 19 февраля 1993 года № 4520-I "О государственных гарантиях и компенсациях для лиц, работающих и проживающих в районах Крайнего Севера и приравненных к ним местностях"</t>
  </si>
  <si>
    <t>средства федерального бюджета, передаваемые бюджету ПФР, на обязательное пенсионное страхование</t>
  </si>
  <si>
    <t xml:space="preserve">БЕЗВОЗМЕЗДНЫЕ ПОСТУПЛЕНИЯ ОТ НЕРЕЗИДЕНТОВ </t>
  </si>
  <si>
    <t>БЕЗВОЗМЕЗДНЫЕ ПОСТУПЛЕНИЯ ОТ ДРУГИХ БЮДЖЕТОВ БЮДЖЕТНОЙ СИСТЕМЫ РОССИЙСКОЙ ФЕДЕРАЦИИ</t>
  </si>
  <si>
    <t>2 02 00000 00 0000 000</t>
  </si>
  <si>
    <t>2 01 00000 00 0000 000</t>
  </si>
  <si>
    <t>БЕЗВОЗМЕЗДНЫЕ ПОСТУПЛЕНИЯ ОТ НЕГОСУДАРСТВЕННЫХ ОРГАНИЗАЦИЙ</t>
  </si>
  <si>
    <t xml:space="preserve"> 2 04 00000 00 0000 000</t>
  </si>
  <si>
    <t xml:space="preserve">средства пенсионных накоплений, поступившие от негосударственных пенсионных фондов в бюджет ПФР для перечисления их в управляющие компании или государственную управляющую компанию </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</si>
  <si>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</si>
  <si>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</si>
  <si>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2 18 00000 00 0000 000</t>
  </si>
  <si>
    <t>доходы от возврата остатков субсидий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</si>
  <si>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ВОЗВРАТ ОСТАТКОВ СУБСИДИЙ, СУБВЕНЦИЙ И ИНЫХ МЕЖБЮДЖЕТНЫХ ТРАНСФЕРТОВ, ИМЕЮЩИХ ЦЕЛЕВОЕ НАЗНАЧЕНИЕ, ПРОШЛЫХ ЛЕТ</t>
  </si>
  <si>
    <t>возврат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ПФР в бюджеты субъектов Российской Федерации</t>
  </si>
  <si>
    <t xml:space="preserve"> 2 19 00000 00 0000 000</t>
  </si>
  <si>
    <t>средства федерального бюджета, передаваемые бюджету ПФР, на выплату дополнительного материального обеспечения, доплат к пенсиям, пособий и компенсаций</t>
  </si>
  <si>
    <t xml:space="preserve"> 1 02 02000 00 0000 000</t>
  </si>
  <si>
    <t>международные отношения и международное сотрудничество</t>
  </si>
  <si>
    <t xml:space="preserve">другие общегосударственные вопросы
</t>
  </si>
  <si>
    <t>2. Расходы бюджета Пенсионного фонда Российской Федерации</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</si>
  <si>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</si>
  <si>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 xml:space="preserve">ПЕНСИОННОЕ ОБЕСПЕЧЕНИЕ
</t>
  </si>
  <si>
    <t xml:space="preserve">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 </t>
  </si>
  <si>
    <t xml:space="preserve">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 887 "О мерах по улучшению материального положения инвалидов вследствие военной травмы" </t>
  </si>
  <si>
    <t xml:space="preserve">выплата федеральной социальной доплаты к пенсии </t>
  </si>
  <si>
    <t xml:space="preserve">выплата дополнительного материального обеспечения, доплат к пенсиям, пособий и компенсаций </t>
  </si>
  <si>
    <t xml:space="preserve">материальное обеспечение специалистов ядерного оружейного комплекса Российской Федерации </t>
  </si>
  <si>
    <t xml:space="preserve">выплата страховой пенсии </t>
  </si>
  <si>
    <t xml:space="preserve">выплата накопительной пенсии </t>
  </si>
  <si>
    <t xml:space="preserve">выплата пенсий по государственному пенсионному обеспечению </t>
  </si>
  <si>
    <t xml:space="preserve">выплата доплат к пенсиям </t>
  </si>
  <si>
    <t>доплата к пенсии членам летных экипажей воздушных судов гражданской авиации</t>
  </si>
  <si>
    <t xml:space="preserve">срочная пенсионная выплата </t>
  </si>
  <si>
    <t>выплата пенсий, назначенных досрочно, гражданам, признанным безработными</t>
  </si>
  <si>
    <t>доплаты к пенсии работникам организаций угольной промышленности</t>
  </si>
  <si>
    <t>выплата пенсии некоторым категориям граждан Российской Федерации</t>
  </si>
  <si>
    <t>осуществление пенсионного обеспечения отдельных категорий граждан Российской Федерации, проживающих на территориях Республики Крым и города федерального значения Севастополя</t>
  </si>
  <si>
    <t xml:space="preserve">осуществление пенсионного обеспечения граждан Российской Федерации, постоянно проживающих в Республике Абхазия </t>
  </si>
  <si>
    <t>выплаты правопреемникам умерших застрахованных лиц</t>
  </si>
  <si>
    <t>выплата пенсий, назначенных Эстонской Республикой (Социальное обеспечение и иные выплаты населению)</t>
  </si>
  <si>
    <t xml:space="preserve">выплата пенсий и иных социальных выплат, назначенных Латвийской Республикой </t>
  </si>
  <si>
    <t>выплата пенсий и иных социальных выплат, назначенных Республикой Беларусь</t>
  </si>
  <si>
    <t>выплата пенсий и иных социальных выплат, назначенных Республикой Болгария</t>
  </si>
  <si>
    <t xml:space="preserve">выплата пенсий, назначенных Литовской Республикой </t>
  </si>
  <si>
    <t xml:space="preserve">СОЦИАЛЬНОЕ ОБЕСПЕЧЕНИЕ НАСЕЛЕНИЯ
</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</si>
  <si>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 1244-1 "О социальной защите граждан, подвергшихся воздействию радиации вследствие катастрофы на Чернобыльской АЭС" </t>
  </si>
  <si>
    <t>социальная поддержка Героев Советского Союза, Героев Российской Федерации и полных кавалеров ордена Славы</t>
  </si>
  <si>
    <t>осуществление ежемесячной денежной выплаты Героям Советского Союза, Героям Российской Федерации и полным кавалерам ордена Славы</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</si>
  <si>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</si>
  <si>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 xml:space="preserve">социальная поддержка Героев Социалистического Труда, Героев Труда Российской Федерации и полных кавалеров ордена Трудовой Славы </t>
  </si>
  <si>
    <t>осуществление ежемесячной денежной выплаты ветеранам</t>
  </si>
  <si>
    <t>единовременная выплата отдельным категориям граждан в связи с празднованием 65-летия Победы в Великой Отечественной войне</t>
  </si>
  <si>
    <t xml:space="preserve">единовременная выплата некоторым категориям граждан Российской Федерации в связи с 67-летием Победы в Великой Отечественной войне 1941 - 1945 годов </t>
  </si>
  <si>
    <t>осуществление ежемесячной денежной выплаты инвалидам</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</si>
  <si>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</si>
  <si>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этих услуг за умерших, получавших страховую или накопительную пенсии</t>
  </si>
  <si>
    <t>выплата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</si>
  <si>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компенсационные выплаты лицам, осуществляющим уход за нетрудоспособными гражданами</t>
  </si>
  <si>
    <t>ежемесячные выплаты лицам, осуществляющим уход за детьми-инвалидами и инвалидами с детства I группы</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</si>
  <si>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t>
  </si>
  <si>
    <t>оплата стоимости проезда пенсионерам к месту отдыха и обратно один раз в два года</t>
  </si>
  <si>
    <t>единовременная социальная выплата для приобретения или строительства жилого помещения в рамках социальных выплат по непрограммным направлениям деятельности органов управления государственных внебюджетных фондов Российской Федерации</t>
  </si>
  <si>
    <t>ОХРАНА СЕМЬИ И ДЕТСТВА</t>
  </si>
  <si>
    <t>предоставление материнского (семейного) капитала</t>
  </si>
  <si>
    <t xml:space="preserve">направление средств материнского (семейного) капитала, ранее направленных на формирование накопительной пенсии, на улучшение жилищных условий и получение образования ребенком (детьми) </t>
  </si>
  <si>
    <t>ПРИКЛАДНЫЕ НАУЧНЫЕ ИССЛЕДОВАНИЯ В ОБЛАСТИ СОЦИАЛЬНОЙ ПОЛИТИКИ</t>
  </si>
  <si>
    <t>ДРУГИЕ ВОПРОСЫ В ОБЛАСТИ СОЦИАЛЬНОЙ ПОЛИТИКИ</t>
  </si>
  <si>
    <t xml:space="preserve">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</si>
  <si>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 (Расходы на информационно - разъяснительную работу и прочие расходы)</t>
  </si>
  <si>
    <t xml:space="preserve">гарантийные взносы в фонд гарантирования пенсионных накоплений, уплачиваемые Пенсионным фондом Российской Федерации </t>
  </si>
  <si>
    <t xml:space="preserve">передача средств пенсионных накоплений в негосударственные пенсионные фонды </t>
  </si>
  <si>
    <t>Аудитор Счетной палаты</t>
  </si>
  <si>
    <t>Увеличение остатков средств, всего</t>
  </si>
  <si>
    <t>Уменьшение остатков средств, всего</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</si>
  <si>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</si>
  <si>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</si>
  <si>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</si>
  <si>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</si>
  <si>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единовременная  выплата средств пенсионных накоплений</t>
  </si>
  <si>
    <t>доходы от временного размещения ПФР средств, сформированных за счет сумм страховых взносов на накопительную пенсию, а также  доходы от реализации (погашения) активов, приобретенных за счет средств пенсионных накоплений</t>
  </si>
  <si>
    <t>доходы от сдачи в аренду имущества, находящегося в оперативном управлении ПФР</t>
  </si>
  <si>
    <t>392 1 11 05036 06 0000 120</t>
  </si>
  <si>
    <t>392 1 11 09046 06 0000 120</t>
  </si>
  <si>
    <t>392 1 17 01060 06 0000 180</t>
  </si>
  <si>
    <t>средства федерального бюджета, передаваемые бюджету ПФР, на софинансирование формирования пенсионных накоплений застрахованных лиц за счет средств Фонда национального благосостояния</t>
  </si>
  <si>
    <t>средства пенсионных накоплений, перечисленных негосударственными пенсионными фондами в бюджет ПФР в связи с проведением в отношении негосударственных пенсионных фондов процедур, влекущих обязанность  передачи средств пенсионных накоплений бюджету ПФР</t>
  </si>
  <si>
    <t xml:space="preserve">средства пенсионных накоплений, сформированных за счет средств материнского (семейного) капитала, поступившие в бюджет ПФР от негосударственных пенсионных фондов для последующего направления на улучшение жилищных условий, получение образования ребенком (детьми) </t>
  </si>
  <si>
    <t>ОПЕРАТИВНАЯ ИНФОРМАЦИЯ</t>
  </si>
  <si>
    <t>392 1 17 06011 06 0000 180</t>
  </si>
  <si>
    <t>3. Источники финансирования дефицита бюджета Пенсионного фонда Российской Федерации</t>
  </si>
  <si>
    <t xml:space="preserve">Исполнено </t>
  </si>
  <si>
    <t>392 1 17 06012 06 0000 180</t>
  </si>
  <si>
    <t>единовременная выплата пенсионерам в размере 5,00 тыс. рублей</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</si>
  <si>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 2-ФЗ "О социальных гарантиях гражданам, подвергшимся радиационному воздействию вследствие ядерных испытаний на Семипалатинском полигоне"</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</si>
  <si>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t>
  </si>
  <si>
    <t xml:space="preserve">прочие доходы от компенсации затрат бюджета ПФР </t>
  </si>
  <si>
    <t>средства федерального бюджета, передаваемые бюджету ПФР, на осуществление пенсионного обеспечения граждан Российской Федерации, постоянно проживающих в Республике Южная Осетия</t>
  </si>
  <si>
    <t xml:space="preserve">выплата пенсий, назначенных Государством Израиль </t>
  </si>
  <si>
    <t xml:space="preserve">установленным сводной бюджетной росписью на 2019 год </t>
  </si>
  <si>
    <t>утвержденным Федеральным законом  от          28 ноября 2018 г.  № 432-ФЗ                        (с учетом изменений)</t>
  </si>
  <si>
    <t>утвержденные Федеральным законом от                        28 ноября 2018 г.              № 432-ФЗ                            (с учетом изменений)</t>
  </si>
  <si>
    <t>осуществление пенсионного обеспечения граждан Российской Федерации, постоянно проживающих в Республике Южная Осетия</t>
  </si>
  <si>
    <t xml:space="preserve">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</si>
  <si>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01 05 02 01 06 0001 510</t>
  </si>
  <si>
    <t>01 06 06 03 06 0000 650</t>
  </si>
  <si>
    <t>392 2 02 55183 06 0000 150</t>
  </si>
  <si>
    <t>392 2 02 53124 06 0000 150</t>
  </si>
  <si>
    <t>392 2 02 53121 06 0000 150</t>
  </si>
  <si>
    <t>392 2 02 53118 06 0000 150</t>
  </si>
  <si>
    <t>392 2 02 53074 06 0000 150</t>
  </si>
  <si>
    <t>392 2 02 53073 06 0000 150</t>
  </si>
  <si>
    <t>392 2 02 53072 06 0000 150</t>
  </si>
  <si>
    <t>392 2 02 53071 06 0000 150</t>
  </si>
  <si>
    <t>392 2 02 53070 06 0000 150</t>
  </si>
  <si>
    <t>392 2 02 53069 06 0000 150</t>
  </si>
  <si>
    <t>392 2 02 53068 06 0000 150</t>
  </si>
  <si>
    <t>392 2 02 53067 06 0000 150</t>
  </si>
  <si>
    <t>392 2 02 53065 06 0000 150</t>
  </si>
  <si>
    <t>392 2 02 53061 06 0000 150</t>
  </si>
  <si>
    <t>392 2 02 53060 06 0000 150</t>
  </si>
  <si>
    <t>392 2 02 53057 06 0000 150</t>
  </si>
  <si>
    <t>392 2 02 53056 06 0000 150</t>
  </si>
  <si>
    <t>392 2 02 53039 06 0000 150</t>
  </si>
  <si>
    <t>392 2 02 53036 06 0000 150</t>
  </si>
  <si>
    <t>392 2 02 53035 06 0000 150</t>
  </si>
  <si>
    <t>392 2 02 53019 06 0000 150</t>
  </si>
  <si>
    <t>392 2 02 55184 06 0000 150</t>
  </si>
  <si>
    <t>392 2 02 55185 06 0000 150</t>
  </si>
  <si>
    <t>392 2 02 55186 06 0000 150</t>
  </si>
  <si>
    <t>392 2 02 55198 06 0000 150</t>
  </si>
  <si>
    <t>392 2 02 55199 06 0000 150</t>
  </si>
  <si>
    <t>392 2 02 55206 06 0000 150</t>
  </si>
  <si>
    <t>392 2 18 30090 06 0000 150</t>
  </si>
  <si>
    <t>392 2 18 51980 06 0000 150</t>
  </si>
  <si>
    <t>392 2 18 71000 06 0000 150</t>
  </si>
  <si>
    <t>392 2 19 52900 06 0000 150</t>
  </si>
  <si>
    <t>392 2 19 71010 06 0000 150</t>
  </si>
  <si>
    <t>392 2 19 71020 06 0000 150</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</si>
  <si>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бюджеты субъектов Российской Федерации</t>
  </si>
  <si>
    <t xml:space="preserve">страховые взносы, уплачиваемые лицами, добровольно вступившими в правоотношения по обязательному пенсионному страхованию, зачисляемые в бюджет ПФР на выплату страховой пенсии </t>
  </si>
  <si>
    <t xml:space="preserve">доходы от инвестирования средств пенсионных накоплений, перечисленные управляющими компаниями в бюджет ПФР </t>
  </si>
  <si>
    <t xml:space="preserve">страховые взносы на обязательное пенсионное страхование в Российской Федерации, зачисляемые в ПФР на выплату накопительной пенсии (за расчетные периоды с 2002 года по 2009 год включительно) </t>
  </si>
  <si>
    <t xml:space="preserve">страховые взносы по дополнительному тарифу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зачисляемые в бюджет ПФР на выплату страховой пенсии в зависимости от результатов специальной оценки условий труда (класса условий труда) </t>
  </si>
  <si>
    <t>доходы бюджета ПФР от возврата остатков прочих субсидий, субвенций и иных межбюджетных трансфертов, имеющих целевое назначение, прошлых лет</t>
  </si>
  <si>
    <t>возврат остатков прочих субсидий, субвенций и иных межбюджетных трансфертов, имеющих целевое назначение, прошлых лет из бюджета Пенсионного фонда Российской Федерации в федеральный бюджет</t>
  </si>
  <si>
    <t>единовременная выплата некоторым категориям граждан Российской Федерации в связи с 70-летием Победы в Великой Отечественной войне 1941 - 1945 годов</t>
  </si>
  <si>
    <t>единовременная выплата некоторым категориям граждан Российской Федерации в связи с 73-летием Победы в Великой Отечественной войне 1941 - 1945 годов</t>
  </si>
  <si>
    <t>ежегодная денежная выплата некоторым категориям граждан Российской Федерации к дню Победы в Великой Отечественной войне 1941 - 1945 годов</t>
  </si>
  <si>
    <t>2019 год</t>
  </si>
  <si>
    <t xml:space="preserve">Утверждено </t>
  </si>
  <si>
    <t>Исполнено за  III квартал  2019 года</t>
  </si>
  <si>
    <t>Федеральным законом на 2019 год</t>
  </si>
  <si>
    <t xml:space="preserve">сводной бюджетной росписью на 2019 год </t>
  </si>
  <si>
    <t>в % к Федеральному законую на 2019 год</t>
  </si>
  <si>
    <t>в % к сводной бюджетной росписи на 2019 год</t>
  </si>
  <si>
    <t>Пенсионный фонд Российской Федерации</t>
  </si>
  <si>
    <t>Общегосударственные вопросы</t>
  </si>
  <si>
    <t>Международные отношения и международное сотрудничество</t>
  </si>
  <si>
    <t>Другие общегосударственные вопросы</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</si>
  <si>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</si>
  <si>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обеспечениягосударственных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</si>
  <si>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</si>
  <si>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</si>
  <si>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</si>
  <si>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Образование</t>
  </si>
  <si>
    <t>Социальная политика</t>
  </si>
  <si>
    <t>Пенсионное обеспечение</t>
  </si>
  <si>
    <t xml:space="preserve">Дополнительное ежемесячное материальное обеспечение некоторых категорий граждан Российской Федерации в связи с 60-летием Победы в Великой Отечественной войне 1941 - 1945 годов </t>
  </si>
  <si>
    <t xml:space="preserve">Дополнительное ежемесячное материальное обеспечение инвалидов вследствие военной травмы в соответствии с Указом Президента Российской Федерации от 1 августа 2005 года N 887 "О мерах по улучшению материального положения инвалидов вследствие военной травмы" </t>
  </si>
  <si>
    <t xml:space="preserve">Выплата федеральной социальной доплаты к пенсии </t>
  </si>
  <si>
    <t xml:space="preserve">Выплата дополнительного материального обеспечения, доплат к пенсиям, пособий и компенсаций </t>
  </si>
  <si>
    <t xml:space="preserve">Материальное обеспечение специалистов ядерного оружейного комплекса Российской Федерации </t>
  </si>
  <si>
    <t xml:space="preserve">Выплата страховой пенсии </t>
  </si>
  <si>
    <t xml:space="preserve">Выплата накопительной пенсии </t>
  </si>
  <si>
    <t xml:space="preserve">Выплата пенсий по государственному пенсионному обеспечению </t>
  </si>
  <si>
    <t xml:space="preserve">Выплата доплат к пенсиям </t>
  </si>
  <si>
    <t>Доплата к пенсии членам летных экипажей воздушных судов гражданской авиации</t>
  </si>
  <si>
    <t xml:space="preserve">Единовременная выплата средств пенсионных накоплений </t>
  </si>
  <si>
    <t xml:space="preserve">Срочная пенсионная выплата </t>
  </si>
  <si>
    <t>Выплата пенсий, назначенных досрочно, гражданам, признанным безработными</t>
  </si>
  <si>
    <t>Доплаты к пенсии работникам организаций угольной промышленности</t>
  </si>
  <si>
    <t>Выплата пенсии некоторым категориям граждан Российской Федерации (Социальное обеспечение и иные выплаты населению)</t>
  </si>
  <si>
    <t>Осуществление пенсионного обеспечения отдельных категорий граждан Российской Федерации, проживающих на территориях Республики Крым и города федерального значения Севастополя</t>
  </si>
  <si>
    <t>Осуществление пенсионного обеспечения граждан Российской Федерации, постоянно проживающих в Республике Абхазия (Социальное обеспечение и иные выплаты населению)</t>
  </si>
  <si>
    <t>Единовременная выплата пенсионерам</t>
  </si>
  <si>
    <t>Осуществление пенсионного обеспечения граждан Российской Федерации, постоянно проживающих в Республике Южная Осетия (Социальное обеспечение и иные выплаты населению)</t>
  </si>
  <si>
    <t>Выплаты правопреемникам умерших застрахованных лиц (Социальное обеспечение и иные выплаты населению)</t>
  </si>
  <si>
    <t>Выплата пенсий, назначенных Эстонской Республикой (Социальное обеспечение и иные выплаты населению)</t>
  </si>
  <si>
    <t>Выплата пенсий и иных социальных выплат, назначенных Латвийской Республикой (Социальное обеспечение и иные выплаты населению)</t>
  </si>
  <si>
    <t>Выплата пенсий и иных социальных выплат, назначенных Республикой Беларусь (Социальное обеспечение и иные выплаты населению)</t>
  </si>
  <si>
    <t>Выплата пенсий и иных социальных выплат, назначенных Республикой Болгария (Социальное обеспечение и иные выплаты населению)</t>
  </si>
  <si>
    <t>Выплата пенсий, назначенных Литовской Республикой (Социальное обеспечение и иные выплаты населению)</t>
  </si>
  <si>
    <t>Выплата пенсий, назначенных Государством Израиль (Социальное обеспечение и иные выплаты населению)</t>
  </si>
  <si>
    <t xml:space="preserve">в 21,7 раза </t>
  </si>
  <si>
    <t>Социальное обеспечение населения</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</si>
  <si>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Законом Российской Федерации от 15 мая 1991 года N 1244-1 "О социальной защите граждан, подвергшихся воздействию радиации вследствие катастрофы на Чернобыльской АЭС" </t>
  </si>
  <si>
    <t>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10 января 2002 года N 2-ФЗ "О социальных гарантиях гражданам, подвергшимся радиационному воздействию вследствие ядерных испытаний на Семипалатинском полигоне"</t>
  </si>
  <si>
    <t xml:space="preserve">Осуществление ежемесячной денежной выплаты гражданам, подвергшимся воздействию радиации вследствие радиационных аварий и ядерных испытаний, в соответствии с Федеральным законом от 26 ноября 1998 года N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 
</t>
  </si>
  <si>
    <t>Социальная поддержка Героев Советского Союза, Героев Российской Федерации и полных кавалеров ордена Славы (Межбюджетные трансферты)</t>
  </si>
  <si>
    <t>Осуществление ежемесячной денежной выплаты Героям Советского Союза, Героям Российской Федерации и полным кавалерам ордена Славы</t>
  </si>
  <si>
    <t>Осуществление ежемесячной денежной выплаты Героям Социалистического Труда, Героям Труда Российской Федерации и полным кавалерам ордена Трудовой Славы</t>
  </si>
  <si>
    <t>Социальная поддержка Героев Социалистического Труда, Героев Труда Российской Федерации и полных кавалеров ордена Трудовой Славы (Межбюджетные трансферты)</t>
  </si>
  <si>
    <t>Осуществление ежемесячной денежной выплаты ветеранам</t>
  </si>
  <si>
    <t>Единовременная выплата отдельным категориям граждан в связи с празднованием 65-летия Победы в Великой Отечественной войне</t>
  </si>
  <si>
    <t xml:space="preserve">Единовременная выплата некоторым категориям граждан Российской Федерации в связи с 67-летием Победы в Великой Отечественной войне 1941 - 1945 годов </t>
  </si>
  <si>
    <t>Единовременная выплата некоторым категориям граждан Российской Федерации в связи с 70-летием Победы в Великой Отечественной войне 1941-1945 годов</t>
  </si>
  <si>
    <t>Единовременная выплата некоторым категориям граждан Российской Федерации в связи с 73-й годовщиной Победы в Великой Отечественной войне 1941-1945 годов</t>
  </si>
  <si>
    <t>Ежегодная денежная выплата некоторым категориям граждан Российской Федерации к Дню Победы в Великой Отечественной войне 1941-1945 годов</t>
  </si>
  <si>
    <t>Осуществление ежемесячной денежной выплаты инвалидам</t>
  </si>
  <si>
    <t>Выплата социального пособия на погребение и оказание услуг по погребению согласно гарантированному перечню этих услуг за умерших, получавших пенсии по государственному пенсионному обеспечению</t>
  </si>
  <si>
    <t>Выплата социального пособия на погребение и оказание услуг по погребению согласно гарантированному перечню этих услуг за умерших, получавших страховую или накопительную пенсии</t>
  </si>
  <si>
    <t>Выплата социального пособия на погребение умерших неработавших пенсионеров, досрочно оформивших пенсию по предложению органов службы занятости, и оказание услуг по погребению согласно гарантированному перечню этих услуг</t>
  </si>
  <si>
    <t>Компенсационные выплаты лицам, осуществляющим уход за нетрудоспособными гражданами</t>
  </si>
  <si>
    <t>Ежемесячные выплаты лицам, осуществляющим уход за детьми-инвалидами и инвалидами с детства I группы</t>
  </si>
  <si>
    <t>Компенсация расходов, связанных с переездом из районов Крайнего Севера и приравненных к ним местностей в другую местность на территории Российской Федерации в соответствии с законодательством Российской Федерации (Социальное обеспечение и иные выплаты населению)</t>
  </si>
  <si>
    <t>Оплата стоимости проезда пенсионерам к месту отдыха и обратно один раз в два года</t>
  </si>
  <si>
    <t>Единовременная социальная выплата для приобретения или строительства жилого помещения в рамках социальных выплат по непрограммным направлениям деятельности органов управления государственных внебюджетных фондов Российской Федерации (Социальное обеспечение и иные выплаты населению)</t>
  </si>
  <si>
    <t>Охрана семьи и детства</t>
  </si>
  <si>
    <t>Предоставление материнского (семейного) капитала (Социальное обеспечение и иные выплаты населению)</t>
  </si>
  <si>
    <t>Направление средств материнского (семейного) капитала, ранее направленных на формирование накопительной пенсии, на улучшение жилищных условий и получение образования ребенком (детьми) (Социальное обеспечение и иные выплаты населению)</t>
  </si>
  <si>
    <t>Расходы на обеспечение деятельности (оказание услуг) государственных учреждений (расходы на выплату персоналу в целях обеспечения выполнения функций государственными (муниципальными)органами, казенными учрежданиями, органами управления государственными внебюджетными фондами)</t>
  </si>
  <si>
    <t>Прикладные научные исследования в области социальной политики</t>
  </si>
  <si>
    <t>Другие вопросы в области социальной политики</t>
  </si>
  <si>
    <t>Софинансирование социальных программ субъектов Российской Федерации, связанных с укреплением материально-технической базы учреждений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(Межбюджетные трансферты)</t>
  </si>
  <si>
    <t>Гарантийные взносы в фонд гарантирования пенсионных накоплений, уплачиваемые Пенсионным фондом Российской Федерации (Иные бюджетные ассигнования)</t>
  </si>
  <si>
    <t>Передача средств пенсионных накоплений в негосударственные пенсионные фонды (Социальное обеспечение и иные выплаты населению)</t>
  </si>
  <si>
    <t>Расходы на обеспечение деятельности (оказание услуг) государственных учреждений (Закупка товаров, работ и услуг для обеспечения государственных (муниципальных) нужд) (Расходы на информационно - разъяснительную работу и прочие расходы)</t>
  </si>
  <si>
    <t>установленные сводной бюджетной росписью на                   1 октября 2019 года</t>
  </si>
  <si>
    <t>182 1 09 10010 06 0000 160</t>
  </si>
  <si>
    <t>182 1 09 10020 06 0000 160</t>
  </si>
  <si>
    <t>392 2 01 06030 06 0000 150</t>
  </si>
  <si>
    <t>392 2 01 06040 06 0000 150</t>
  </si>
  <si>
    <t>392 2 01 06050 06 0000 150</t>
  </si>
  <si>
    <t>392 2 01 06060 06 0000 150</t>
  </si>
  <si>
    <t>392 2 01 06070 06 0000 150</t>
  </si>
  <si>
    <t>392 2 01 06080 06 0000 150</t>
  </si>
  <si>
    <t>392 2 02 53076 06 0000 150</t>
  </si>
  <si>
    <t>392 2 02 53079 06 0000 150</t>
  </si>
  <si>
    <t>392 2 02 53103 06 0000 150</t>
  </si>
  <si>
    <t>392 2 02 53107 06 0000 150</t>
  </si>
  <si>
    <t>392 2 19 55209 06 0000 150</t>
  </si>
  <si>
    <t>средства, перечисленные Банком России в бюджет ПФР счет возмещения недостатка средств пенсионных накоплений в соответствии с частью 7 статьи 21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</si>
  <si>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392 1 09 12000 06 0000 140</t>
  </si>
  <si>
    <t>392 1 11 02051 06 0000 120</t>
  </si>
  <si>
    <t>392 1 11 02053 06 0000 120</t>
  </si>
  <si>
    <t>392 1 11 02052 06 0000 120</t>
  </si>
  <si>
    <t>188 1 14 14051 06 0000 410</t>
  </si>
  <si>
    <t>188 1 14 14051 06 0000 440</t>
  </si>
  <si>
    <t>188 1 14 14052 06 0000 410</t>
  </si>
  <si>
    <t>188 1 14 14052 06 0000 440</t>
  </si>
  <si>
    <t>189 1 14 14051 06 0000 410</t>
  </si>
  <si>
    <t>189 1 14 14051 06 0000 440</t>
  </si>
  <si>
    <t>189 1 14 14052 06 0000 410</t>
  </si>
  <si>
    <t>189 1 14 14052 06 0000 440</t>
  </si>
  <si>
    <t>417 1 14 14051 06 0000 410</t>
  </si>
  <si>
    <t>417 1 14 14051 06 0000 440</t>
  </si>
  <si>
    <t>417 1 14 14052 06 0000 410</t>
  </si>
  <si>
    <t>417 1 14 14052 06 0000 440</t>
  </si>
  <si>
    <t>100 1 16 01158 01 0000 140</t>
  </si>
  <si>
    <t>100 1 16 01220 06 0000 140</t>
  </si>
  <si>
    <t>392 1 16 01151 01 9000 140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</si>
  <si>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нарушением порядка и (или) условий предоставления (расходования) межбюджетных трансфертов, подлежащие зачислению в бюджет ПФР</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</si>
  <si>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подлежащие зачислению в бюджет ПФР</t>
  </si>
  <si>
    <t>392 1 16 07010 06 0000 140</t>
  </si>
  <si>
    <t>392 1 16 07090 06 0000 140</t>
  </si>
  <si>
    <t>392 1 16 08020 06 0000 140</t>
  </si>
  <si>
    <t>392 1 16 09020 06 0000 140</t>
  </si>
  <si>
    <t>392 1 16 10053 06 0000 140</t>
  </si>
  <si>
    <t>платежи в целях возмещения ущерба при расторжении государственного контракта, заключенного ПФР, в связи с односторонни отказом исполнителя (подрядчика) от его исполнения</t>
  </si>
  <si>
    <t>392 1 16 10073 06 0000 140</t>
  </si>
  <si>
    <t>392 1 16 10100 06 0000 140</t>
  </si>
  <si>
    <t>392 1 16 10111 06 0000 140</t>
  </si>
  <si>
    <t>прочее возмещение ущерба, причиненное федеральному имуществу, находящемуся во владении и использовании ПФР, зачисляемое в бюджет ПФР</t>
  </si>
  <si>
    <t>392 1 16 10112 06 0000 140</t>
  </si>
  <si>
    <t>392 1 16 12010 06 0000 140</t>
  </si>
  <si>
    <t>392 1 16 12020 06 0000 140</t>
  </si>
  <si>
    <t>392 1 16 12030 06 0000 140</t>
  </si>
  <si>
    <t>392 2 04 06030 06 6000 180</t>
  </si>
  <si>
    <t>392 2 04 06040 06 6000 180</t>
  </si>
  <si>
    <t xml:space="preserve">средства пенсионных накоплений, полученные бюджетом ПФР от негосударственных пенсионных фондов для зачисления их в резерв ПФР по обязательному пенс. страхованию в связи с отсутствием правопреемников умерших застрахованных лиц, а также проценты за неправомерное пользование средствами пенсионных накоплений негос. пенсионным фондом, являвшимся предыдущим страховщиком по обязательному пенс. страхованию, и средства, направленные указанным негос. пенсионным фондом на формирование имущества, предназначенного для обеспечения уставной деятельности указанного негос. пенсионного фонда, сформированные за счет дохода от инвестирования неправомерно полученных средств пенсионных накоплений застрахованных лиц </t>
  </si>
  <si>
    <t>392 2 04 06050 06 6000 180</t>
  </si>
  <si>
    <t>392 2 04 06060 06 6000 180</t>
  </si>
  <si>
    <t>392 2 18 25209 06 0000 150</t>
  </si>
  <si>
    <t>доходы бюджета ПФР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t>
  </si>
  <si>
    <t>доходы  бюджета ПФР от возврата остатков иных межбюджетных трансфертов на социальную поддержку Героев Социалистического Труда, Героев Труда Российской Федерации и полных кавалеров ордена Трудовой Славы</t>
  </si>
  <si>
    <t>392 2 18 45198 06 0000 150</t>
  </si>
  <si>
    <t xml:space="preserve">прочие неналоговые поступления по накопительной составляющей бюджета ПФР </t>
  </si>
  <si>
    <t xml:space="preserve">прочие неналоговые поступления по распределительной составляющей бюджета ПФР </t>
  </si>
  <si>
    <t>безвозмездные поступления в бюджет ПФР от Эстонской Республики</t>
  </si>
  <si>
    <t xml:space="preserve">безвозмездные поступления в бюджет ПФР от Латвийской Республики </t>
  </si>
  <si>
    <t xml:space="preserve">безвозмездные поступления в бюджет ПФР от Республики Беларусь </t>
  </si>
  <si>
    <t xml:space="preserve">безвозмездные поступления в бюджет ПФР от Республики Болгария </t>
  </si>
  <si>
    <t>безвозмездные поступления в бюджет ПФР от Государства Израиль</t>
  </si>
  <si>
    <t>расходы на обеспечение деятельности (оказание услуг) государственных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</si>
  <si>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t>
  </si>
  <si>
    <t>расходы на обеспечение деятельности (оказание услуг) государственных учреждений (социальное обеспечение и иные выплаты населению)</t>
  </si>
  <si>
    <t>расходы на обеспечение деятельности (оказание услуг) государственных учреждений (иные бюджетные ассигнования)</t>
  </si>
  <si>
    <t>создание объектов социального и производственного комплексов, в том числе объектов общегражданского назначения, жилья, инфраструктуры, и иных объектов (капитальные вложения в объекты государственной (муниципальной) собственности)</t>
  </si>
  <si>
    <t>392 1 16 10124 01 0000 140</t>
  </si>
  <si>
    <t>пенсионные накопления в Межрегиональном операционном управлении Федерального казначейства</t>
  </si>
  <si>
    <t>страховые взносы на финансирование страховой пенсии в  Межрегиональном операционном управлении Федерального казначейства</t>
  </si>
  <si>
    <t>392 2 08 06000 06 6100 150</t>
  </si>
  <si>
    <t>392 2 08 06000 06 6201 150</t>
  </si>
  <si>
    <t>392 2 08 06000 06 6202 150</t>
  </si>
  <si>
    <t>x</t>
  </si>
  <si>
    <t>000</t>
  </si>
  <si>
    <t>01 06 00 00 00 0000 000</t>
  </si>
  <si>
    <t>01 06 03 00 00 0000 000</t>
  </si>
  <si>
    <t>01 06 03 00 06 0000 171</t>
  </si>
  <si>
    <t>01 06 03 00 06 0001 171</t>
  </si>
  <si>
    <t>Прочие источники внутреннего финансирования дефицитов бюджетов</t>
  </si>
  <si>
    <t>01 06 06 00 00 0000 000</t>
  </si>
  <si>
    <t>Увеличение прочих источников финансирования дефицитов бюджетов за счет иных финансовых активов</t>
  </si>
  <si>
    <t>01 06 06 00 00 0000 500</t>
  </si>
  <si>
    <t>Уменьшение прочих источников финансирования дефицитов бюджетов за счет иных финансовых активов</t>
  </si>
  <si>
    <t>01 06 06 00 00 0000 600</t>
  </si>
  <si>
    <t>01 06 06 00 06 0000 500</t>
  </si>
  <si>
    <t>01 06 06 00 06 0000 600</t>
  </si>
  <si>
    <t>01 06 06 03 06 0000 550</t>
  </si>
  <si>
    <t>01 06 06 05 06 0000 550</t>
  </si>
  <si>
    <t>01 06 06 05 06 0000 650</t>
  </si>
  <si>
    <t>01 06 06 06 06 0000 550</t>
  </si>
  <si>
    <t>01 06 06 06 06 0000 650</t>
  </si>
  <si>
    <t>Источники внешнего финансирования бюджета</t>
  </si>
  <si>
    <t>Изменение остатков средств</t>
  </si>
  <si>
    <t>Увеличение остатков средств бюджетов</t>
  </si>
  <si>
    <t>01 05 00 00 00 0000 500</t>
  </si>
  <si>
    <t>Увеличение остатков финансовых резервов бюджетов</t>
  </si>
  <si>
    <t>01 05 01 00 00 0000 500</t>
  </si>
  <si>
    <t>Увеличение остатков денежных средств финансовых резервов бюджетов</t>
  </si>
  <si>
    <t>01 05 01 01 00 0000 510</t>
  </si>
  <si>
    <t>Увеличение прочих остатков средств бюджетов</t>
  </si>
  <si>
    <t>01 05 02 00 00 0000 500</t>
  </si>
  <si>
    <t>Увеличение прочих остатков денежных средств бюджетов</t>
  </si>
  <si>
    <t>01 05 02 01 00 0000 510</t>
  </si>
  <si>
    <t>01 05 02 01 06 0000 510</t>
  </si>
  <si>
    <t>Увеличение остатков денежных средств пенсионных накоплений</t>
  </si>
  <si>
    <t>01 05 03 00 00 0000 500</t>
  </si>
  <si>
    <t>01 05 03 00 06 0000 510</t>
  </si>
  <si>
    <t>01 05 03 01 06 0000 510</t>
  </si>
  <si>
    <t>01 05 03 01 06 0001 510</t>
  </si>
  <si>
    <t>01 05 03 01 06 0002 510</t>
  </si>
  <si>
    <t>01 05 03 02 06 0000 510</t>
  </si>
  <si>
    <t>01 06 06 01 06 0000 510</t>
  </si>
  <si>
    <t>01 06 06 02 06 0000 510</t>
  </si>
  <si>
    <t>01 06 06 03 06 0000 510</t>
  </si>
  <si>
    <t>Уменьшение остатков средств бюджетов</t>
  </si>
  <si>
    <t>01 05 00 00 00 0000 600</t>
  </si>
  <si>
    <t>Уменьшение остатков финансовых резервов бюджетов</t>
  </si>
  <si>
    <t>01 05 01 00 00 0000 600</t>
  </si>
  <si>
    <t>Уменьшение остатков денежных средств финансовых резервов бюджетов</t>
  </si>
  <si>
    <t>01 05 01 01 00 0000 610</t>
  </si>
  <si>
    <t>01 05 01 01 06 0000 610</t>
  </si>
  <si>
    <t>Уменьшение прочих остатков средств бюджетов</t>
  </si>
  <si>
    <t>01 05 02 00 00 0000 600</t>
  </si>
  <si>
    <t>Уменьшение прочих остатков денежных средств бюджетов</t>
  </si>
  <si>
    <t>01 05 02 01 00 0000 610</t>
  </si>
  <si>
    <t>01 05 02 01 06 0000 610</t>
  </si>
  <si>
    <t>Уменьшение остатков денежных средств пенсионных накоплений</t>
  </si>
  <si>
    <t>01 05 03 00 00 0000 600</t>
  </si>
  <si>
    <t>01 05 03 00 06 0000 610</t>
  </si>
  <si>
    <t>01 05 03 01 06 0000 610</t>
  </si>
  <si>
    <t>01 05 03 01 06 0001 610</t>
  </si>
  <si>
    <t>01 05 03 01 06 0002 610</t>
  </si>
  <si>
    <t>01 05 03 02 06 0000 610</t>
  </si>
  <si>
    <t>01 06 06 01 06 0000 610</t>
  </si>
  <si>
    <t>01 06 06 02 06 0000 610</t>
  </si>
  <si>
    <t>(млн. рублей)</t>
  </si>
  <si>
    <t xml:space="preserve">безвозмездные поступления в бюджет ПФР от Литовской Республики </t>
  </si>
  <si>
    <t>страховые взносы на финансирование страховой пенсии в   управлении Федерального казначейства по субъекту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</si>
  <si>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ПФР</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</si>
  <si>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ПФР</t>
  </si>
  <si>
    <t>денежные средства, обращенные в собственность государства на основании обвинительных приговоров судов по делам о преступлениях коррупционной направленности, подлежащие зачислению в бюджет ПФР</t>
  </si>
  <si>
    <t>денежные средства, взыскиваемые в собственность Российской Федерации в соответствии с решениями (за исключением обвинительных приговоров судов), в отношении которых  не представлены в соответствии с законодательством Российской Федерации  о противодействии коррупции доказательства их законного получения, подлежащие зачислению в бюджет ПФР</t>
  </si>
  <si>
    <t>платежи в целях возмещения убытков, причиненных от заключения с ПФР государственного контракта, а также иные денежные средства, подлежащие зачислению в бюджет ПФР, а также иные денежные средства, подлежащие зачислению в бюджет ПФР за нарушение законодательства Российской Федерации о контрактной системе в сфере закупок товаров, работ и услуг для обеспечения государственных и муниципальных нужд</t>
  </si>
  <si>
    <t>средства гарантийного возмещения, перечисленные государственной корпорацией "Агентство по страховым вкладам" в бюджет ПФР при наступлении гарантийного случая в отношении средств застрахованных лиц в соответствии с частью 8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</si>
  <si>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гарантийного возмещения, перечисленные государственной корпорацией "Агентство по страховым вкладам" в бюджет ПФР при наступлении гарантийного случая в отношении резерва ПФР по обязательствам по обязательному пенсионному страхованию  в соответствии с частью 10 статьи 6 Федерального закона от 28 декабря 2013 года № 422-ФЗ "О гарантировании прав застрахованных лиц в системе обязательного пенсионного страхования Российской Федерации при формировании и инвестировании средств пенсионных накоплений, установлении и осуществлении выплат за счет средств пенсионных накоплений"</t>
  </si>
  <si>
    <t>средства федерального бюджета, передаваемые в бюджет ПФР, на социальную поддержку Героев Советского Союза, Героев Российской Федерации и полных кавалеров ордена Славы</t>
  </si>
  <si>
    <t>средства федерального бюджета, передаваемые бюджету ПФР, на выплату пенсий по государственному пенсионному обеспечению</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</si>
  <si>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рынка ценных бумаг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</si>
  <si>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ежегодная денежная выплата некоторым категориям граждан Российской Федерации к Дню Победы в Великой Отечественной войне 1941 - 1945 годов</t>
  </si>
  <si>
    <t>392 2 01 06081 06 0000 150</t>
  </si>
  <si>
    <t>безвозмездные поступления в бюджет ПФР от Республики Армения</t>
  </si>
  <si>
    <t>392 2 01 06082 06 0000 150</t>
  </si>
  <si>
    <t>392 2 01 06083 06 0000 150</t>
  </si>
  <si>
    <t>безвозмездные поступления в бюджет ПФР от Кыргызской Республики</t>
  </si>
  <si>
    <t>392 2 02 53128 06 0000 150</t>
  </si>
  <si>
    <t>средства федерального бюджета, передаваемые бюджету Пенсионного фонда Российской Федерации на осуществление ежемесячной денежной выплаты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</si>
  <si>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ежемесячная денежная выплата некоторым категориям граждан Российской Федерации в соответствии с Указом Президента Российской Федерации от 11 марта 2020 года № 180 "О дополнительных мерах социальной защиты некоторых категорий граждан Российской Федерации</t>
  </si>
  <si>
    <t xml:space="preserve">денежные средства от реализации конфискованного имущества, полученного в результате совершения коррупционных правонарушений, подлежащее зачислению в бюджет ПФР (в части реализации основных средств по указанному имуществу) </t>
  </si>
  <si>
    <t xml:space="preserve">денежные средства от реализации конфискованного имущества, полученного в результате совершения коррупционных правонарушений, подлежащее зачислению в бюджет ПФР (в части реализации материальных запасов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</si>
  <si>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основных средств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</si>
  <si>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материальных запасов по указанному имуществу)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</si>
  <si>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основных средств по указанному имуществу) </t>
  </si>
  <si>
    <t>безвозмездные поступления в бюджет ПФР от Республики Казахстан</t>
  </si>
  <si>
    <t xml:space="preserve">единовременная выплата некоторым категориям граждан Российской Федерации в связи с 75-й годовщиной Победы в Великой Отечественной войне 1941 - 1945 годов"                                                                                        </t>
  </si>
  <si>
    <t xml:space="preserve">денежные средства, полученные от реализации обращенного по решению суда в доход Российской Федерации  имущества, в отношении которого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материальных запасов по указанному имуществу) </t>
  </si>
  <si>
    <t>01 06 06 03 06 0000 610</t>
  </si>
  <si>
    <t>100 1 16 01230 06 0000 140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</si>
  <si>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управления государственными внебюджетными фондами</t>
  </si>
  <si>
    <t>в процентах к утвержденным бюджетным  назначениям</t>
  </si>
  <si>
    <t>Источники внутреннего финансирования бюджета, из них:</t>
  </si>
  <si>
    <t>иные источники внутреннего финансирования дефицитов бюджетов</t>
  </si>
  <si>
    <t>курсовая разница</t>
  </si>
  <si>
    <t>курсовая разница по средствам бюджета ПФР</t>
  </si>
  <si>
    <t>Курсовая разница по средствам бюджета ПФР (курсовая разница по средствам финансового резерва бюджета ПФР)</t>
  </si>
  <si>
    <t>Увеличение иных финансовых активов в собственности ПФР</t>
  </si>
  <si>
    <t>Уменьшение иных финансовых активов в собственности ПФР</t>
  </si>
  <si>
    <t>Увеличение остатков средств пенсионных накоплений бюджета ПФР, переданных управляющим компаниям</t>
  </si>
  <si>
    <t>Уменьшение остатков средств пенсионных накоплений бюджета ПФР, переданных управляющим компаниям</t>
  </si>
  <si>
    <t>Увеличение остатков средств выплатного резерва бюджета ПФР, переданных государственной управляющей компании средствами выплатного резерва</t>
  </si>
  <si>
    <t>Уменьшение остатков средств выплатного резерва бюджета ПФР, переданных государственной управляющей компании средствами выплатного резерва</t>
  </si>
  <si>
    <t>Увеличение остатков средств пенсионных накоплений бюджета ПФР,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</si>
  <si>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Уменьшение остатков средств пенсионных накоплений бюджета ПФР, сформированных в пользу застрахованных лиц, которым установлена срочная пенсионная выплата, переданных государственной управляющей компании средствами выплатного резерва</t>
  </si>
  <si>
    <t>620</t>
  </si>
  <si>
    <t>700</t>
  </si>
  <si>
    <t>Увеличение остатков денежных средств финансового резерва бюджета ПФР</t>
  </si>
  <si>
    <t>01 05 01 01 06 0000 510</t>
  </si>
  <si>
    <t>Увеличение остатков средств пенсионных накоплений бюджета ПФР</t>
  </si>
  <si>
    <t>Увеличение остатков средств пенсионных накоплений бюджета ПФР (увеличение остатков денежных средств пенсионных накоплений бюджета ПФР)</t>
  </si>
  <si>
    <t>Увеличение остатков денежных средств пенсионных накоплений бюджета ПФР</t>
  </si>
  <si>
    <t>Увеличение остатков денежных средств пенсионных накоплений бюджета ПФР, сформированных в пользу застрахованных лиц</t>
  </si>
  <si>
    <t>Увеличение остатков денежных средств пенсионных накоплений бюджета ПФР, сформированных в пользу застрахованных лиц (увеличение остатков денежных средств пенсионных накоплений бюджета ПФР, сформированных  в пользу застрахованных лиц, которым установлена срочная пенсионная выплата)</t>
  </si>
  <si>
    <t>Увеличение остатков денежных средств пенсионных накоплений бюджета ПФР, сформированных в пользу застрахованных лиц (увеличение остатков денежных средств выплатного резерва ПФР)</t>
  </si>
  <si>
    <t>Увеличение остатков денежных средств резерва ПФР по обязательному пенсионному страхованию</t>
  </si>
  <si>
    <t>Увеличение остатков средств пенсионных накоплений бюджета ПФР, временно размещенных в депозиты в валюте Российской Федерации в кредитных организациях</t>
  </si>
  <si>
    <t>Увеличение остатков средств пенсионных накоплений бюджета ПФР,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временно размещенных в депозиты в валюте Российской Федерации в кредитных организациях</t>
  </si>
  <si>
    <t>Увеличение остатков средств резерва ПФР по обязательному пенсионному страхованию, временно размещенных на депозитах в кредитных организациях</t>
  </si>
  <si>
    <t>Уменьшение остатков денежных средств финансового резерва бюджета ПФР</t>
  </si>
  <si>
    <t>Уменьшение остатков средств пенсионных накоплений бюджета ПФР</t>
  </si>
  <si>
    <t>Уменьшение остатков средств пенсионных накоплений бюджета ПФР (уменьшение остатков денежных средств пенсионных накоплений бюджета ПФР)</t>
  </si>
  <si>
    <t>Уменьшение остатков денежных средств пенсионных накоплений бюджета ПФР</t>
  </si>
  <si>
    <t>Уменьшение остатков денежных средств пенсионных накоплений бюджета ПФР в пользу застрахованных лиц</t>
  </si>
  <si>
    <t>Уменьшение остатков денежных средств пенсионных накоплений бюджета ПФР, сформированных в пользу застрахованных лиц</t>
  </si>
  <si>
    <t>Уменьшение остатков денежных средств пенсионных накоплений бюджета ПФР, сформированных в пользу застрахованных лиц (уменьшение остатков денежных средств выплатного резерва ПФР)</t>
  </si>
  <si>
    <t>Уменьшение остатков средств пенсионных накоплений бюджета ПФР, временно размещенных в депозиты в валюте Российской Федерации в кредитных организациях</t>
  </si>
  <si>
    <t>Уменьшение остатков средств пенсионных накоплений бюджета ПФР, сформированных за счет сумм дополнительных страховых взносов на накопительную пенсию и взносов работодателя в пользу застрахованных лиц, уплачивающих дополнительные страховые взносы на накопительную пенсию, временно размещенных в депозиты в валюте Российской Федерации в кредитных организациях</t>
  </si>
  <si>
    <t>Уменьшение остатков средств резерва ПФР по обязательному пенсионному страхованию, временно размещенных на депозитах в кредитных организациях</t>
  </si>
  <si>
    <t>Источники финансирования дефицита бюджета - всего, в том числе:</t>
  </si>
  <si>
    <t>392 01 00</t>
  </si>
  <si>
    <t>392 01 08</t>
  </si>
  <si>
    <t>392 01 13</t>
  </si>
  <si>
    <t>392 07 00</t>
  </si>
  <si>
    <t>392 10 00</t>
  </si>
  <si>
    <t>392 10 01</t>
  </si>
  <si>
    <t>392 10 01 73 7 00 30560</t>
  </si>
  <si>
    <t>392 10 01 73 7 00 30580</t>
  </si>
  <si>
    <t>392 10 01 73 7 00 30590</t>
  </si>
  <si>
    <t>392 10 01 73 7 00 30600</t>
  </si>
  <si>
    <t>392 10 01 73 7 00 30610</t>
  </si>
  <si>
    <t>392 10 01 73 7 00 30620</t>
  </si>
  <si>
    <t>392 10 01 73 7 00 30630</t>
  </si>
  <si>
    <t>392 10 01 73 7 00 30640</t>
  </si>
  <si>
    <t>392 10 01 73 7 00 30650</t>
  </si>
  <si>
    <t>392 10 01 73 7 00 30660</t>
  </si>
  <si>
    <t>392 10 01 73 7 00 31160</t>
  </si>
  <si>
    <t>392 10 01 73 7 00 31200</t>
  </si>
  <si>
    <t>392 10 03</t>
  </si>
  <si>
    <t>392 10 04</t>
  </si>
  <si>
    <t>392 10 05</t>
  </si>
  <si>
    <t>392 10 06</t>
  </si>
  <si>
    <t xml:space="preserve">392 01 13 73 2 00 90059 </t>
  </si>
  <si>
    <t xml:space="preserve">392 10 01 73 7 00 31070 </t>
  </si>
  <si>
    <t xml:space="preserve">392 10 01 73 7 00 31180 </t>
  </si>
  <si>
    <t>392 10 01 73 7 00 31210</t>
  </si>
  <si>
    <t xml:space="preserve">392 10 01 73 7 00 39500 </t>
  </si>
  <si>
    <t>392 10 01 73 7 00 39510</t>
  </si>
  <si>
    <t xml:space="preserve">392 10 01 73 7 00 39520 </t>
  </si>
  <si>
    <t xml:space="preserve">392 10 01 73 7 00 39530 </t>
  </si>
  <si>
    <t>392 10 01 73 7 00 39540</t>
  </si>
  <si>
    <t xml:space="preserve">392 10 01 73 7 00 39550 </t>
  </si>
  <si>
    <t xml:space="preserve">392 10 01 73 7 00 39560 </t>
  </si>
  <si>
    <t xml:space="preserve">392 10 06 73 1 00 35820  </t>
  </si>
  <si>
    <t>161 1 16 10124 01 0200 140</t>
  </si>
  <si>
    <t>392 2 02 53140 06 0000 150</t>
  </si>
  <si>
    <t xml:space="preserve"> 392 2 02 55252 06 0000 150               </t>
  </si>
  <si>
    <t>392 2 18 43009 06 0000 150</t>
  </si>
  <si>
    <t xml:space="preserve">доходы бюджета ПФР от возврата остатков субсидий прошлых лет на социальную поддержку Героев Советского Союза, Героев Российской Федерации и полных кавалеров ордена Славы из бюджетов субъектов Российской Федерации </t>
  </si>
  <si>
    <t>392 2 18 45252 06 0000 150</t>
  </si>
  <si>
    <t>СТРАХОВЫЕ ВЗНОСЫ НА ОБЯЗАТЕЛЬНОЕ СОЦИАЛЬНОЕ СТРАХОВАНИЕ</t>
  </si>
  <si>
    <t xml:space="preserve">страховые взносы на обязательное пенсионное страхование, зачисляемые в бюджет ПФР на выплату страховой пенсии </t>
  </si>
  <si>
    <t>возмещение ущерба при возникновении страховых случаев, когда  выгодоприобретателями выступают получатели средств бюджета ПФР</t>
  </si>
  <si>
    <t>невыясненные поступления, зачисляемые в бюджет ПФР</t>
  </si>
  <si>
    <t>средства федерального бюджета, передаваемые бюджету ПФР, на выплату дополнительного ежемесячного материального обеспечения некоторым категориям граждан Российской Федерации в связи с 60-летием Победы в Великой Отечественной войне 1941 - 1945 годов</t>
  </si>
  <si>
    <t>доходы бюджета ПФР от возврата субсидий прошлых лет на социальную поддержку Героев Социалистического Труда, Героев Труда Российской Федерации и полных кавалеров ордена Трудовой Славы</t>
  </si>
  <si>
    <t>возврат остатков межбюджетных трансфертов прошлых лет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 из бюджета ПФР</t>
  </si>
  <si>
    <t>единовременная выплата средств пенсионных накоплений</t>
  </si>
  <si>
    <t>дополнительное материальное обеспечение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</si>
  <si>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Уменьшение остатков денежных средств пенсионных накоплений бюджета ПФР, сформированных в пользу застрахованных лиц (уменьшение остатков денежных средств пенсионных накоплений бюджета ПФР, сформированных  в пользу застрахованных лиц, которым установлена срочная пенсионная выплата)</t>
  </si>
  <si>
    <t>392 2 02 53133 06 0000 150</t>
  </si>
  <si>
    <t>392 2 02 53134 06 0000 150</t>
  </si>
  <si>
    <t>средства федерального бюджета, передаваемые бюджету ПФР на осуществление выплаты ежемесячного пособия на ребенка в возрасте от восьми до семнадцати лет</t>
  </si>
  <si>
    <t>средства федерального бюджета, передаваемые бюджету ПФР на осуществление выплаты ежемесячного пособия женщинам, вставшим на учет в медицинской организации в ранние сроки беременности</t>
  </si>
  <si>
    <t>средства федерального бюджета, передаваемые бюджету ПФР на осуществление дополнительного материального обеспечения лиц, проходивших службу  по контракту в составе российской части смешанных сил по установлению мира и поддержанию правопорядка в зоне грузино-осетинского конфликта</t>
  </si>
  <si>
    <t>средства федерального бюджета, передаваемые бюджету ПФР, на осуществление ежегодной денежной выплаты некоторым категориям граждан  Российской Федерации к Дню Победы в Великой Отечественной войне 1941 - 1945 годов</t>
  </si>
  <si>
    <t xml:space="preserve">392 10 01 73 7 00 3137F </t>
  </si>
  <si>
    <t xml:space="preserve">единовременная денежная выплата гражданам, получающим пенсию, за счет средств резервного фонда Правительства Российской Федерации                                                                                                                                </t>
  </si>
  <si>
    <t xml:space="preserve">об исполнении бюджета Пенсионного фонда Российской Федерации </t>
  </si>
  <si>
    <t>392 2 02 53081 06 0000 150</t>
  </si>
  <si>
    <t>Единовременная выплата гражданам Российской Федерации, награжденным медалью "За оборону Ленинграда" или знаком "Жителю блокадного Ленинграда", в связи с 80-й годовщиной открытия Дороги жизни за счет средств резервного фонда Правительства Российской Федерации</t>
  </si>
  <si>
    <t>прочие поступления от использования имущества, находящегося в оперативном управлении ПФР</t>
  </si>
  <si>
    <t xml:space="preserve">392 2 02 53004 06 0000 150 </t>
  </si>
  <si>
    <t>Средства федерального бюджета, передаваемые бюджету Пенсионного фонда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</si>
  <si>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392 2 02 53008 06 0000 150</t>
  </si>
  <si>
    <t>Средства федерального бюджета, передаваемые бюджету Пенсионного фонда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</si>
  <si>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392 2 02 53024 06 0000 150</t>
  </si>
  <si>
    <t>Средства федерального бюджета, передаваемые бюджету Пенсионного фонда Российской Федерации на выплату пособий и компенсаций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t>
  </si>
  <si>
    <t>392 2 02 53026 06 0000 150</t>
  </si>
  <si>
    <t>Средства федерального бюджета, передаваемые бюджету Пенсионного фонда Российской Федерации на выплату ежемесячного пособия детям военнослужащих и сотрудников некоторых федеральных органов исполнительной власти,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</si>
  <si>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392 2 02 53055 06 0000 150</t>
  </si>
  <si>
    <t>Средства федерального бюджета, передаваемые бюджету Пенсионного фонда Российской Федерации на выплату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</si>
  <si>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средства федерального бюджета, передаваемые бюджету ПФР на осуществление единовременной выплаты гражданам Российской Федерации, награжденным медалью "За оборону Ленинграда" или знаком "Жителю блокадного Ленинграда", в связи с 80-й годовщиной открытия Дороги жизни</t>
  </si>
  <si>
    <t>392 2 02 53093 06 0000 150</t>
  </si>
  <si>
    <t>392 2 02 53141 06 0000 150</t>
  </si>
  <si>
    <t>392 2 02 53142 06 0000 150</t>
  </si>
  <si>
    <t>392 2 02 53143 06 0000 150</t>
  </si>
  <si>
    <t>392 2 02 55137 06 0000 150</t>
  </si>
  <si>
    <t>392 2 02 55223 06 0000 150</t>
  </si>
  <si>
    <t>392 2 02 55280 06 0000 150</t>
  </si>
  <si>
    <t>392 2 02 55760 06 0000 150</t>
  </si>
  <si>
    <t>393 2 02 55761 06 0000 150</t>
  </si>
  <si>
    <t>394 2 02 55762 06 0000 150</t>
  </si>
  <si>
    <t>за январь - март 2022 года</t>
  </si>
  <si>
    <t xml:space="preserve">утвержденные Федеральным законом от                        6 декабря 2021 г.              № 391-ФЗ                     </t>
  </si>
  <si>
    <t xml:space="preserve">установленным сводной бюджетной росписью на 2022 год </t>
  </si>
  <si>
    <t>392 01 13 73 2 00 90059 100</t>
  </si>
  <si>
    <t xml:space="preserve">392 01 13 73 2 00 90059 200 </t>
  </si>
  <si>
    <t>392 01 13 73 2 00 90059 800</t>
  </si>
  <si>
    <t>392 01 13 73 6 00 94009 400</t>
  </si>
  <si>
    <t>392 10 01 03 4 03 30350</t>
  </si>
  <si>
    <t>392 10 01 03 4 04 30360</t>
  </si>
  <si>
    <t>392 10 01 03 4 06 30570</t>
  </si>
  <si>
    <t>392 10 01 03 4 07 30190</t>
  </si>
  <si>
    <t>392 10 03 03 4 01 30040</t>
  </si>
  <si>
    <t>392 10 03 03 4 01 30080</t>
  </si>
  <si>
    <t>осуществление компенсации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</si>
  <si>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осуществление компенсации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</si>
  <si>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 xml:space="preserve">392 10 03 03 4 01 30670 </t>
  </si>
  <si>
    <t xml:space="preserve">392 10 03 03 4 01 30700 </t>
  </si>
  <si>
    <t xml:space="preserve">392 10 03 03 4 01 30710 </t>
  </si>
  <si>
    <t>392 10 03 03 4 01 51370</t>
  </si>
  <si>
    <t>осуществление отдельных мер социальной поддержки граждан, подвергшихся воздействию радиации</t>
  </si>
  <si>
    <t>392 10 03 03 4 02 30720</t>
  </si>
  <si>
    <t>392 10 03 03 4 02 52520</t>
  </si>
  <si>
    <t>392 10 03 03 4 02 30730</t>
  </si>
  <si>
    <t>392 10 03 03 4 02 51980</t>
  </si>
  <si>
    <t>392 10 03 03 4 03 30690</t>
  </si>
  <si>
    <t>392 10 03 03 4 03 30770</t>
  </si>
  <si>
    <t>392 10 03 03 4 03 30780</t>
  </si>
  <si>
    <t>392 10 03 03 4 03 3081F</t>
  </si>
  <si>
    <t>392 10 03 03 4 03 31170</t>
  </si>
  <si>
    <t>392 10 03 03 4 03 31220</t>
  </si>
  <si>
    <t>392 10 03 03 4 03 31240</t>
  </si>
  <si>
    <t>392 10 03 03 4 03 31270</t>
  </si>
  <si>
    <t>392 10 03 03 4 03 31280</t>
  </si>
  <si>
    <t>392 10 03 03 4 03 31400</t>
  </si>
  <si>
    <t>392 10 03 03 4 04 30680</t>
  </si>
  <si>
    <t>392 10 03 03 4 07 30740</t>
  </si>
  <si>
    <t>392 10 03 03 4 07 30750</t>
  </si>
  <si>
    <t>392 10 03 03 4 07 30760</t>
  </si>
  <si>
    <t>392 10 03 03 4 07 30390</t>
  </si>
  <si>
    <t>392 10 03 03 4 07 31030</t>
  </si>
  <si>
    <t>392 10 03 03 4 06 52230</t>
  </si>
  <si>
    <t>392 10 03 03 4 06 51990</t>
  </si>
  <si>
    <t>392 10 03 03 4 07 57600</t>
  </si>
  <si>
    <t>392 10 03 03 4 08 30240</t>
  </si>
  <si>
    <t>392 10 03 03 4 08 57610</t>
  </si>
  <si>
    <t>392 10 03 03 4 08 57620</t>
  </si>
  <si>
    <t>392 10 03 04 4 01 52800</t>
  </si>
  <si>
    <t>единовременные денежные компенсации реабилитированным лицам</t>
  </si>
  <si>
    <t>выплата пособий и компенсаций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t>
  </si>
  <si>
    <t>выплата компенсаций членам семей погибших военнослужащих</t>
  </si>
  <si>
    <t>обеспечение проведения ремонта индивидуальных жилых домов, принадлежащих членам семей военнослужащих, потерявшим кормильца</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</si>
  <si>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</si>
  <si>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392 10 04 03 1 P1 00000000</t>
  </si>
  <si>
    <t>Федеральный проект "Финансовая поддержка семей при рождении детей"</t>
  </si>
  <si>
    <t>392 10 04 03 1 P1 30790000</t>
  </si>
  <si>
    <t>392 10 04 03 4 05 00000000</t>
  </si>
  <si>
    <t>Комплекс процессных мероприятий "Предоставление мер государственной поддержки семьям с детьми"</t>
  </si>
  <si>
    <t>392 10 04 03 4 05 30810000</t>
  </si>
  <si>
    <t>392 10 04 03 4 05 30930000</t>
  </si>
  <si>
    <t>392 10 04 03 4 05 31290000</t>
  </si>
  <si>
    <t>392 10 04 03 4 05 31330000</t>
  </si>
  <si>
    <t>392 10 04 03 4 05 31340000</t>
  </si>
  <si>
    <t>392 10 04 03 4 05 31350000</t>
  </si>
  <si>
    <t>392 10 04 03 4 05 31410000</t>
  </si>
  <si>
    <t>392 10 04 03 4 05 31420000</t>
  </si>
  <si>
    <t>392 10 04 03 4 05 39730000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</si>
  <si>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</si>
  <si>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пособия при рождении ребенка лицам, не подлежащим обязательному социальному страхованию на случай временной нетрудоспособности и в связи с материнством</t>
  </si>
  <si>
    <t xml:space="preserve">выплата дополнительных мер социальной поддержки семей, имеющих детей </t>
  </si>
  <si>
    <t>выплата ежемесячного пособия женщинам, вставшим на учет в медицинской организации в ранние сроки беременности</t>
  </si>
  <si>
    <t xml:space="preserve">осуществление единовременной выплаты семьям, имеющим детей, в соответствии с Указом Президента Российской Федерации от 2 июля 2021 г. № 396 "О единовременной выплате семьям, имеющим детей" </t>
  </si>
  <si>
    <t>выплата пособия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уволенным в связи с ликвидацией организаций (прекращением деятельности, полномочий физическими лицами)</t>
  </si>
  <si>
    <t>выплата пособия по беременности и родам женщинам, уволенным в связи с ликвидацией организаций (прекращением деятельности, полномочий физическими лицами)</t>
  </si>
  <si>
    <t>направление средств материнского (семейного) капитала, ранее направленных на формирование накопительной пенсии, по другим направлениям использования средств материнского (семейного) капитала</t>
  </si>
  <si>
    <t>392 10 04 03 4 08 00000000</t>
  </si>
  <si>
    <t>Комплекс процессных мероприятий "Предоставление мер государственной поддержки отдельным категориям государственных служащих, уволенным из их числа, военнослужащим, сотрудникам некоторых федеральных органов государственной власти, гражданам, проходившим военные сборы, инвалидам вследствие военной травмы, погибшим (умершим) или получившим увечья при исполнении служебных обязанностей, и членам их семей"</t>
  </si>
  <si>
    <t>392 10 04 03 4 08 30260000</t>
  </si>
  <si>
    <t>392 10 04 03 4 08 30550000</t>
  </si>
  <si>
    <t>392 10 04 03 4 11 00000000</t>
  </si>
  <si>
    <t>Комплекс процессных мероприятий "Предоставление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</si>
  <si>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392 10 04 03 4 11 31430000</t>
  </si>
  <si>
    <t xml:space="preserve">392 10 04 73 2 00 90059 </t>
  </si>
  <si>
    <t>выплата ежемесячного пособия детям военнослужащих и сотрудников некоторых федеральных органов исполнительной власти,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</si>
  <si>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выплата пособий на проведение летнего оздоровительного отдыха детей отдельных категорий военнослужащих и сотрудников некоторых федеральных органов исполнительной власти, погибших (умерших), пропавших без вести, ставших инвалидами в связи с выполнением задач в условиях вооруженного конфликта немеждународного характера, а также в связи с выполнением задач в ходе контртеррористических операций</t>
  </si>
  <si>
    <t>выплата единовременного пособия при всех формах устройства детей, оставшихся без попечения родителей, в семью</t>
  </si>
  <si>
    <t xml:space="preserve">392 10 06 73 1 00 90059 </t>
  </si>
  <si>
    <t xml:space="preserve">392 10 06 73 1 00 35810 </t>
  </si>
  <si>
    <t xml:space="preserve">392 10 06 03 2 00 </t>
  </si>
  <si>
    <t>Федеральные проекты, не входящие в состав национальных проектов</t>
  </si>
  <si>
    <t>392 10 06 03 2 5D 00000000</t>
  </si>
  <si>
    <t>Федеральный проект "Социальное казначейство"</t>
  </si>
  <si>
    <t>392 10 0 03 2 5D 92918000</t>
  </si>
  <si>
    <t>Обеспечение реализации возможности граждан получать адресную поддержку проактивно или на основании заявлений (без истребования документов) посредством внедрения единой централизованной цифровой платформы в социальной сфере</t>
  </si>
  <si>
    <t>в 243 раза</t>
  </si>
  <si>
    <t>денежные средства, полученные от реализации обращенного по решению суда в доход Российской Федерации имущества, в отношении которго не представлены в соответствии с законодательством Российской Федерации о противодействии коррупции доказательства его приобретения на законные доходы, подлежащие зачислению в бюджет ПФР (в части реализации материальных запасов по указанному имуществу)</t>
  </si>
  <si>
    <t>в 1,56 раза</t>
  </si>
  <si>
    <t>в 1,6 раза</t>
  </si>
  <si>
    <t>в 2,8 раза</t>
  </si>
  <si>
    <t>в 9,1 раза</t>
  </si>
  <si>
    <t>установленные сводной бюджетной росписью на                   1 апреля                             2022 года</t>
  </si>
  <si>
    <t xml:space="preserve">утвержденным Федеральным законом от 6 декабря                  2021 г.                      № 391-ФЗ                        </t>
  </si>
  <si>
    <t xml:space="preserve">Код классификации доходов бюджета по виду и аналитической группе подвидов доходов бюджетов </t>
  </si>
  <si>
    <t xml:space="preserve">Прогноз кассовых поступлений доходов в бюджет ПФР в 2022 году, утвержденный Федеральным законом от 6 декабря 2021 г. № 391-ФЗ </t>
  </si>
  <si>
    <t>выплата ежемесячного пособия на ребенка в возрасте от восьми до семнадцати лет</t>
  </si>
  <si>
    <t>расходы на обеспечение деятельности (оказание услуг) государственных учреждений (закупка товаров, работ и услуг для государственных (муниципальных) нужд) (Расходы на информационно-разъяснительную работу и прочие расходы)</t>
  </si>
  <si>
    <t>С.И. Штогрин</t>
  </si>
  <si>
    <t>Код
строки</t>
  </si>
  <si>
    <t>Код источника
финансирования
дефицита бюджета
по бюджетной
классификации</t>
  </si>
  <si>
    <t>Утвержденные
бюджетные
назначения</t>
  </si>
  <si>
    <t>Исполнено</t>
  </si>
  <si>
    <t xml:space="preserve">в процентах                к прогнозу кассовых поступлений доходов бюджета ПФР в 2022 году </t>
  </si>
  <si>
    <t xml:space="preserve">денежные взыскания (штрафы), налагаемые ПФР и его территориальными органами в соответствии со статьями 48-51 Федерального закона от 24 июля 2009 г. № 212-ФЗ "О страховых взносах в Пенсионный фонд Российской Федерации, Фонд социального страхования Российской Федерации, Федеральный фонд обязательного медицинского страхования"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</si>
  <si>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действующим до 1 января 2020 года</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</si>
  <si>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Пенсионного фонда Российской Федерации по нормативам, действующим до 1 января 2020 года </t>
  </si>
  <si>
    <t>средства федерального бюджета, передаваемые бюджету Пенсионного фонда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Законом Российской Федерации от 15 мая 1991 года № 1244-I "О социальной защите граждан, подвергшихся воздействию радиации вследствие катастрофы на Чернобыльской АЭС"</t>
  </si>
  <si>
    <t>средства федерального бюджета, передаваемые бюджету Пенсионного фонда Российской Федерации на осуществление компенсации в возмещение вреда гражданам, подвергшимся воздействию радиации вследствие радиационных аварий, в соответствии с Федеральным законом от 26 ноября 1998 года № 175-ФЗ "О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</si>
  <si>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средства федерального бюджета, передаваемые бюджету Пенсионного фонда Российской Федерации на выплату пособий и компенсаций членам семей погибших (умерших) военнослужащих (граждан, проходивших военные сборы, инвалидов вследствие военной травмы), а также лицам, которым установлена инвалидность вследствие военной травмы после увольнения с военной службы, и лицам, уволенным с военной службы в связи с признанием их негодными к военной службе вследствие военной травмы</t>
  </si>
  <si>
    <t>средства федерального бюджета, передаваемые бюджету Пенсионного фонда Российской Федерации на выплату ежемесячного пособия детям военнослужащих и сотрудников некоторых федеральных органов исполнительной власти, погибших (умерших, объявленных умершими, признанных безвестно отсутствующими) при исполнении обязанностей военной службы (служебных обязанностей), и детям лиц, умерших вследствие военной травмы после увольнения с военной службы (службы в органах и учреждениях)</t>
  </si>
  <si>
    <t>средства федерального бюджета, передаваемые бюджету ПФР на выплату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</si>
  <si>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Пенсионного фонда Российской Федерации на выплату пособий при рождении ребенка лицам, не подлежащим обязательному социальному страхованию на случай временной нетрудоспособности и в связи с материнством</t>
  </si>
  <si>
    <t>средства федерального бюджета, передаваемые бюджету ПФР на выплату пособий по беременности и родам женщинам, уволенным в связи с ликвидацией организаций (прекращением деятельности, полномочий физическими лицами)</t>
  </si>
  <si>
    <t>средства федерального бюджета, передаваемые бюджету ПФР на выплату единовременного пособия при всех формах устройства детей, оставшихся без попечения родителей, в семью</t>
  </si>
  <si>
    <t>средства федерального бюджета, передаваемые бюджету Пенсионного фонда Российской Федерации на осуществление отдельных мер социальной поддержки граждан, подвергшихся воздействию радиации</t>
  </si>
  <si>
    <t>средства федерального бюджета, передаваемые бюджету Пенсионного фонда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</si>
  <si>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средства федерального бюджета, передаваемые бюджету Пенсионного фонда Российской Федерации на осуществление единовременных денежных компенсаций реабилитированным лицам</t>
  </si>
  <si>
    <t>средства федерального бюджета, передаваемые бюджету Пенсионного фонда Российской Федерации на выплату компенсаций членам семей погибших военнослужащих</t>
  </si>
  <si>
    <t>средства федерального бюджета, передаваемые бюджету Пенсионного фонда Российской Федерации на обеспечение проведения ремонта индивидуальных жилых домов, принадлежащих членам семей военнослужащих, потерявшим кормильца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</si>
</sst>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quot;р.&quot;_-;\-* #,##0.00&quot;р.&quot;_-;_-* &quot;-&quot;??&quot;р.&quot;_-;_-@_-"/>
    <numFmt numFmtId="43" formatCode="_-* #,##0.00_р_._-;\-* #,##0.00_р_._-;_-* &quot;-&quot;??_р_._-;_-@_-"/>
    <numFmt numFmtId="164" formatCode="#,##0.0"/>
    <numFmt numFmtId="165" formatCode="_(* #,##0.00_);_(* \(#,##0.00\);_(* &quot;-&quot;??_);_(@_)"/>
    <numFmt numFmtId="166" formatCode="#,##0.000"/>
    <numFmt numFmtId="167" formatCode="#,##0.0000"/>
  </numFmts>
  <fonts count="110"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1"/>
      <color theme="1"/>
      <name val="Times New Roman"/>
      <family val="2"/>
      <charset val="204"/>
    </font>
    <font>
      <sz val="10"/>
      <name val="Arial Cyr"/>
      <charset val="204"/>
    </font>
    <font>
      <sz val="10"/>
      <color indexed="8"/>
      <name val="Arial Cyr"/>
      <family val="2"/>
      <charset val="204"/>
    </font>
    <font>
      <sz val="10"/>
      <color indexed="9"/>
      <name val="Arial Cyr"/>
      <family val="2"/>
      <charset val="204"/>
    </font>
    <font>
      <sz val="10"/>
      <color indexed="62"/>
      <name val="Arial Cyr"/>
      <family val="2"/>
      <charset val="204"/>
    </font>
    <font>
      <b/>
      <sz val="10"/>
      <color indexed="63"/>
      <name val="Arial Cyr"/>
      <family val="2"/>
      <charset val="204"/>
    </font>
    <font>
      <b/>
      <sz val="10"/>
      <color indexed="52"/>
      <name val="Arial Cyr"/>
      <family val="2"/>
      <charset val="204"/>
    </font>
    <font>
      <b/>
      <sz val="15"/>
      <color indexed="56"/>
      <name val="Arial Cyr"/>
      <family val="2"/>
      <charset val="204"/>
    </font>
    <font>
      <b/>
      <sz val="13"/>
      <color indexed="56"/>
      <name val="Arial Cyr"/>
      <family val="2"/>
      <charset val="204"/>
    </font>
    <font>
      <b/>
      <sz val="11"/>
      <color indexed="56"/>
      <name val="Arial Cyr"/>
      <family val="2"/>
      <charset val="204"/>
    </font>
    <font>
      <b/>
      <sz val="10"/>
      <color indexed="8"/>
      <name val="Arial Cyr"/>
      <family val="2"/>
      <charset val="204"/>
    </font>
    <font>
      <b/>
      <sz val="10"/>
      <color indexed="9"/>
      <name val="Arial Cyr"/>
      <family val="2"/>
      <charset val="204"/>
    </font>
    <font>
      <b/>
      <sz val="18"/>
      <color indexed="56"/>
      <name val="Cambria"/>
      <family val="2"/>
      <charset val="204"/>
    </font>
    <font>
      <sz val="10"/>
      <color indexed="60"/>
      <name val="Arial Cyr"/>
      <family val="2"/>
      <charset val="204"/>
    </font>
    <font>
      <sz val="10"/>
      <color indexed="20"/>
      <name val="Arial Cyr"/>
      <family val="2"/>
      <charset val="204"/>
    </font>
    <font>
      <i/>
      <sz val="10"/>
      <color indexed="23"/>
      <name val="Arial Cyr"/>
      <family val="2"/>
      <charset val="204"/>
    </font>
    <font>
      <sz val="10"/>
      <color indexed="52"/>
      <name val="Arial Cyr"/>
      <family val="2"/>
      <charset val="204"/>
    </font>
    <font>
      <sz val="10"/>
      <color indexed="10"/>
      <name val="Arial Cyr"/>
      <family val="2"/>
      <charset val="204"/>
    </font>
    <font>
      <sz val="10"/>
      <color indexed="17"/>
      <name val="Arial Cyr"/>
      <family val="2"/>
      <charset val="204"/>
    </font>
    <font>
      <sz val="10"/>
      <name val="Times New Roman"/>
      <family val="1"/>
      <charset val="204"/>
    </font>
    <font>
      <b/>
      <sz val="10"/>
      <name val="Times New Roman"/>
      <family val="1"/>
      <charset val="204"/>
    </font>
    <font>
      <sz val="12"/>
      <name val="Times New Roman CYR"/>
      <family val="1"/>
      <charset val="204"/>
    </font>
    <font>
      <sz val="11"/>
      <color indexed="8"/>
      <name val="Calibri"/>
      <family val="2"/>
      <charset val="204"/>
    </font>
    <font>
      <sz val="10"/>
      <name val="Arial Cyr"/>
    </font>
    <font>
      <sz val="11"/>
      <name val="Times New Roman Cyr"/>
      <charset val="204"/>
    </font>
    <font>
      <b/>
      <sz val="10"/>
      <name val="Times New Roman Cyr"/>
      <charset val="204"/>
    </font>
    <font>
      <b/>
      <sz val="11"/>
      <name val="Times New Roman Cyr"/>
      <charset val="204"/>
    </font>
    <font>
      <b/>
      <sz val="9"/>
      <name val="Times New Roman Cyr"/>
      <family val="1"/>
      <charset val="204"/>
    </font>
    <font>
      <b/>
      <sz val="10"/>
      <name val="Times New Roman Cyr"/>
      <family val="1"/>
      <charset val="204"/>
    </font>
    <font>
      <b/>
      <sz val="11"/>
      <name val="Times New Roman Cyr"/>
      <family val="1"/>
      <charset val="204"/>
    </font>
    <font>
      <sz val="9"/>
      <name val="Times New Roman Cyr"/>
      <family val="1"/>
      <charset val="204"/>
    </font>
    <font>
      <sz val="11"/>
      <name val="Times New Roman Cyr"/>
      <family val="1"/>
      <charset val="204"/>
    </font>
    <font>
      <sz val="9"/>
      <name val="Times New Roman Cyr"/>
      <charset val="204"/>
    </font>
    <font>
      <sz val="11"/>
      <color indexed="10"/>
      <name val="Times New Roman Cyr"/>
      <family val="1"/>
      <charset val="204"/>
    </font>
    <font>
      <sz val="9"/>
      <name val="Times New Roman"/>
      <family val="1"/>
      <charset val="204"/>
    </font>
    <font>
      <b/>
      <sz val="14"/>
      <name val="Times New Roman CYR"/>
      <family val="1"/>
      <charset val="204"/>
    </font>
    <font>
      <sz val="10"/>
      <name val="Times New Roman CYR"/>
      <charset val="204"/>
    </font>
    <font>
      <b/>
      <sz val="11"/>
      <color indexed="10"/>
      <name val="Times New Roman Cyr"/>
      <family val="1"/>
      <charset val="204"/>
    </font>
    <font>
      <b/>
      <sz val="9"/>
      <name val="Times New Roman Cyr"/>
      <charset val="204"/>
    </font>
    <font>
      <sz val="10"/>
      <name val="Arial"/>
      <family val="2"/>
      <charset val="204"/>
    </font>
    <font>
      <sz val="11"/>
      <color theme="1"/>
      <name val="Calibri"/>
      <family val="2"/>
      <charset val="204"/>
      <scheme val="minor"/>
    </font>
    <font>
      <sz val="11"/>
      <color rgb="FFFF0000"/>
      <name val="Times New Roman Cyr"/>
      <family val="1"/>
      <charset val="204"/>
    </font>
    <font>
      <sz val="10"/>
      <name val="Arial"/>
      <family val="2"/>
      <charset val="204"/>
    </font>
    <font>
      <b/>
      <sz val="11"/>
      <color rgb="FFFF0000"/>
      <name val="Times New Roman Cyr"/>
      <charset val="204"/>
    </font>
    <font>
      <b/>
      <sz val="11"/>
      <color rgb="FFFF0000"/>
      <name val="Times New Roman Cyr"/>
      <family val="1"/>
      <charset val="204"/>
    </font>
    <font>
      <sz val="9"/>
      <color rgb="FFFF0000"/>
      <name val="Times New Roman Cyr"/>
      <family val="1"/>
      <charset val="204"/>
    </font>
    <font>
      <sz val="14"/>
      <color theme="1"/>
      <name val="Times New Roman"/>
      <family val="2"/>
      <charset val="204"/>
    </font>
    <font>
      <b/>
      <sz val="10"/>
      <color rgb="FFFF0000"/>
      <name val="Times New Roman Cyr"/>
      <family val="1"/>
      <charset val="204"/>
    </font>
    <font>
      <sz val="8"/>
      <name val="Times New Roman"/>
      <family val="1"/>
      <charset val="204"/>
    </font>
    <font>
      <sz val="10"/>
      <name val="Arial"/>
      <family val="2"/>
      <charset val="204"/>
    </font>
    <font>
      <b/>
      <sz val="13"/>
      <name val="Times New Roman CYR"/>
      <family val="1"/>
      <charset val="204"/>
    </font>
    <font>
      <b/>
      <vertAlign val="superscript"/>
      <sz val="10"/>
      <name val="Times New Roman"/>
      <family val="1"/>
      <charset val="204"/>
    </font>
    <font>
      <u/>
      <sz val="11"/>
      <color theme="10"/>
      <name val="Times New Roman"/>
      <family val="2"/>
      <charset val="204"/>
    </font>
    <font>
      <sz val="10"/>
      <color indexed="10"/>
      <name val="Times New Roman"/>
      <family val="1"/>
      <charset val="204"/>
    </font>
    <font>
      <b/>
      <sz val="10"/>
      <color indexed="10"/>
      <name val="Times New Roman"/>
      <family val="1"/>
      <charset val="204"/>
    </font>
    <font>
      <b/>
      <sz val="10"/>
      <color indexed="12"/>
      <name val="Times New Roman"/>
      <family val="1"/>
      <charset val="204"/>
    </font>
    <font>
      <b/>
      <vertAlign val="superscript"/>
      <sz val="10"/>
      <name val="Times New Roman Cyr"/>
      <charset val="204"/>
    </font>
    <font>
      <sz val="13"/>
      <color indexed="10"/>
      <name val="Times New Roman"/>
      <family val="1"/>
      <charset val="204"/>
    </font>
    <font>
      <b/>
      <sz val="13"/>
      <color indexed="10"/>
      <name val="Times New Roman"/>
      <family val="1"/>
      <charset val="204"/>
    </font>
    <font>
      <sz val="7"/>
      <name val="Times New Roman"/>
      <family val="1"/>
      <charset val="204"/>
    </font>
    <font>
      <b/>
      <sz val="11"/>
      <color theme="1"/>
      <name val="Calibri"/>
      <family val="2"/>
      <charset val="204"/>
      <scheme val="minor"/>
    </font>
    <font>
      <b/>
      <sz val="14"/>
      <name val="Times New Roman CYR"/>
      <charset val="204"/>
    </font>
    <font>
      <sz val="10"/>
      <color rgb="FFFF0000"/>
      <name val="Arial Cyr"/>
      <charset val="204"/>
    </font>
    <font>
      <vertAlign val="superscript"/>
      <sz val="11"/>
      <color theme="0"/>
      <name val="Times New Roman"/>
      <family val="1"/>
      <charset val="204"/>
    </font>
    <font>
      <b/>
      <sz val="10"/>
      <name val="Arial Cyr"/>
      <charset val="204"/>
    </font>
    <font>
      <b/>
      <sz val="14"/>
      <color theme="1"/>
      <name val="Times New Roman"/>
      <family val="1"/>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sz val="10"/>
      <name val="Arial"/>
      <family val="2"/>
      <charset val="204"/>
    </font>
    <font>
      <b/>
      <sz val="8"/>
      <name val="Times New Roman"/>
      <family val="1"/>
      <charset val="204"/>
    </font>
    <font>
      <b/>
      <sz val="9"/>
      <name val="Times New Roman"/>
      <family val="1"/>
      <charset val="204"/>
    </font>
    <font>
      <sz val="9"/>
      <name val="Times New Roman"/>
      <family val="1"/>
    </font>
    <font>
      <b/>
      <sz val="10"/>
      <color rgb="FFFF0000"/>
      <name val="Times New Roman"/>
      <family val="1"/>
      <charset val="204"/>
    </font>
    <font>
      <sz val="14"/>
      <name val="Times New Roman"/>
      <family val="1"/>
      <charset val="204"/>
    </font>
    <font>
      <sz val="10"/>
      <color rgb="FFFF0000"/>
      <name val="Times New Roman"/>
      <family val="1"/>
      <charset val="204"/>
    </font>
    <font>
      <u/>
      <sz val="10"/>
      <color theme="10"/>
      <name val="Arial Cyr"/>
      <charset val="204"/>
    </font>
    <font>
      <sz val="8"/>
      <name val="Times New Roman"/>
      <family val="1"/>
    </font>
    <font>
      <b/>
      <sz val="8"/>
      <name val="Arial Cyr"/>
      <charset val="204"/>
    </font>
    <font>
      <b/>
      <sz val="8"/>
      <name val="Times New Roman"/>
      <family val="1"/>
    </font>
    <font>
      <sz val="7.5"/>
      <name val="Times New Roman"/>
      <family val="1"/>
    </font>
    <font>
      <b/>
      <sz val="9"/>
      <name val="Times New Roman"/>
      <family val="1"/>
    </font>
    <font>
      <sz val="12"/>
      <color rgb="FF333333"/>
      <name val="Arial"/>
      <family val="2"/>
      <charset val="204"/>
    </font>
    <font>
      <sz val="11"/>
      <color indexed="9"/>
      <name val="Times New Roman"/>
      <family val="1"/>
      <charset val="204"/>
    </font>
    <font>
      <sz val="14"/>
      <color theme="1"/>
      <name val="Times New Roman"/>
      <family val="1"/>
      <charset val="204"/>
    </font>
    <font>
      <sz val="13"/>
      <name val="Times New Roman"/>
      <family val="1"/>
      <charset val="204"/>
    </font>
    <font>
      <sz val="9"/>
      <color rgb="FFFF0000"/>
      <name val="Times New Roman"/>
      <family val="1"/>
      <charset val="204"/>
    </font>
    <font>
      <b/>
      <sz val="10"/>
      <color rgb="FFFF0000"/>
      <name val="Arial Cyr"/>
      <charset val="204"/>
    </font>
    <font>
      <b/>
      <sz val="9"/>
      <color rgb="FFFF0000"/>
      <name val="Times New Roman"/>
      <family val="1"/>
      <charset val="204"/>
    </font>
    <font>
      <b/>
      <sz val="9"/>
      <color theme="1"/>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top style="hair">
        <color indexed="64"/>
      </top>
      <bottom style="hair">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style="hair">
        <color auto="1"/>
      </right>
      <top/>
      <bottom style="hair">
        <color auto="1"/>
      </bottom>
      <diagonal/>
    </border>
    <border>
      <left style="hair">
        <color indexed="64"/>
      </left>
      <right/>
      <top/>
      <bottom style="hair">
        <color indexed="64"/>
      </bottom>
      <diagonal/>
    </border>
    <border>
      <left style="hair">
        <color auto="1"/>
      </left>
      <right/>
      <top style="hair">
        <color auto="1"/>
      </top>
      <bottom style="hair">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auto="1"/>
      </right>
      <top style="thin">
        <color auto="1"/>
      </top>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auto="1"/>
      </right>
      <top style="thin">
        <color auto="1"/>
      </top>
      <bottom/>
      <diagonal/>
    </border>
  </borders>
  <cellStyleXfs count="209">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1" applyNumberFormat="0" applyAlignment="0" applyProtection="0"/>
    <xf numFmtId="0" fontId="23" fillId="20" borderId="2" applyNumberFormat="0" applyAlignment="0" applyProtection="0"/>
    <xf numFmtId="0" fontId="24" fillId="20" borderId="1" applyNumberFormat="0" applyAlignment="0" applyProtection="0"/>
    <xf numFmtId="44" fontId="19" fillId="0" borderId="0" applyFon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41" fillId="0" borderId="0"/>
    <xf numFmtId="0" fontId="19" fillId="0" borderId="0"/>
    <xf numFmtId="0" fontId="40" fillId="0" borderId="0"/>
    <xf numFmtId="0" fontId="40" fillId="0" borderId="0"/>
    <xf numFmtId="0" fontId="40" fillId="0" borderId="0"/>
    <xf numFmtId="0" fontId="41" fillId="0" borderId="0"/>
    <xf numFmtId="0" fontId="41" fillId="0" borderId="0"/>
    <xf numFmtId="0" fontId="19" fillId="0" borderId="0"/>
    <xf numFmtId="0" fontId="32" fillId="3" borderId="0" applyNumberFormat="0" applyBorder="0" applyAlignment="0" applyProtection="0"/>
    <xf numFmtId="0" fontId="33" fillId="0" borderId="0" applyNumberFormat="0" applyFill="0" applyBorder="0" applyAlignment="0" applyProtection="0"/>
    <xf numFmtId="0" fontId="19" fillId="23" borderId="8"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0" fontId="41" fillId="0" borderId="0" applyFont="0" applyFill="0" applyBorder="0" applyAlignment="0" applyProtection="0"/>
    <xf numFmtId="166"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165" fontId="41" fillId="0" borderId="0" applyFont="0" applyFill="0" applyBorder="0" applyAlignment="0" applyProtection="0"/>
    <xf numFmtId="0" fontId="36" fillId="4" borderId="0" applyNumberFormat="0" applyBorder="0" applyAlignment="0" applyProtection="0"/>
    <xf numFmtId="0" fontId="58" fillId="0" borderId="0"/>
    <xf numFmtId="0" fontId="18" fillId="0" borderId="0"/>
    <xf numFmtId="0" fontId="57" fillId="0" borderId="0"/>
    <xf numFmtId="0" fontId="60" fillId="0" borderId="0"/>
    <xf numFmtId="0" fontId="57" fillId="0" borderId="0"/>
    <xf numFmtId="0" fontId="57" fillId="0" borderId="0"/>
    <xf numFmtId="0" fontId="17" fillId="0" borderId="0"/>
    <xf numFmtId="0" fontId="16" fillId="0" borderId="0"/>
    <xf numFmtId="0" fontId="64" fillId="0" borderId="0"/>
    <xf numFmtId="0" fontId="15" fillId="0" borderId="0"/>
    <xf numFmtId="0" fontId="67" fillId="0" borderId="0"/>
    <xf numFmtId="0" fontId="57" fillId="0" borderId="0"/>
    <xf numFmtId="0" fontId="58" fillId="0" borderId="0"/>
    <xf numFmtId="43" fontId="58" fillId="0" borderId="0" applyFont="0" applyFill="0" applyBorder="0" applyAlignment="0" applyProtection="0"/>
    <xf numFmtId="0" fontId="58" fillId="0" borderId="0"/>
    <xf numFmtId="0" fontId="19" fillId="0" borderId="0"/>
    <xf numFmtId="0" fontId="14" fillId="0" borderId="0"/>
    <xf numFmtId="0" fontId="70" fillId="0" borderId="0" applyNumberFormat="0" applyFill="0" applyBorder="0" applyAlignment="0" applyProtection="0">
      <alignment vertical="top"/>
      <protection locked="0"/>
    </xf>
    <xf numFmtId="0" fontId="13" fillId="0" borderId="0"/>
    <xf numFmtId="0" fontId="57" fillId="0" borderId="0" applyNumberFormat="0" applyFont="0" applyFill="0" applyBorder="0" applyAlignment="0" applyProtection="0">
      <alignment vertical="top"/>
    </xf>
    <xf numFmtId="0" fontId="12" fillId="0" borderId="0"/>
    <xf numFmtId="0" fontId="11" fillId="0" borderId="0"/>
    <xf numFmtId="9" fontId="41" fillId="0" borderId="0" applyFont="0" applyFill="0" applyBorder="0" applyAlignment="0" applyProtection="0"/>
    <xf numFmtId="0" fontId="9" fillId="0" borderId="0"/>
    <xf numFmtId="0" fontId="57" fillId="0" borderId="0"/>
    <xf numFmtId="0" fontId="9" fillId="0" borderId="0"/>
    <xf numFmtId="0" fontId="9" fillId="0" borderId="0"/>
    <xf numFmtId="0" fontId="57" fillId="0" borderId="0"/>
    <xf numFmtId="0" fontId="9" fillId="0" borderId="0"/>
    <xf numFmtId="0" fontId="9"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14" applyNumberFormat="0" applyAlignment="0" applyProtection="0"/>
    <xf numFmtId="0" fontId="23" fillId="20" borderId="15" applyNumberFormat="0" applyAlignment="0" applyProtection="0"/>
    <xf numFmtId="0" fontId="24" fillId="20" borderId="14"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16"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11" fillId="0" borderId="0"/>
    <xf numFmtId="0" fontId="11" fillId="0" borderId="0"/>
    <xf numFmtId="0" fontId="11" fillId="0" borderId="0"/>
    <xf numFmtId="0" fontId="11" fillId="0" borderId="0"/>
    <xf numFmtId="0" fontId="32" fillId="3" borderId="0" applyNumberFormat="0" applyBorder="0" applyAlignment="0" applyProtection="0"/>
    <xf numFmtId="0" fontId="33" fillId="0" borderId="0" applyNumberFormat="0" applyFill="0" applyBorder="0" applyAlignment="0" applyProtection="0"/>
    <xf numFmtId="0" fontId="19" fillId="23" borderId="17"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0" fontId="36" fillId="4" borderId="0" applyNumberFormat="0" applyBorder="0" applyAlignment="0" applyProtection="0"/>
    <xf numFmtId="0" fontId="19" fillId="0" borderId="0"/>
    <xf numFmtId="0" fontId="8" fillId="0" borderId="0"/>
    <xf numFmtId="164" fontId="81" fillId="0" borderId="19">
      <alignment vertical="center" wrapText="1"/>
    </xf>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5" fillId="0" borderId="0"/>
    <xf numFmtId="0" fontId="5" fillId="0" borderId="0"/>
    <xf numFmtId="0" fontId="5" fillId="0" borderId="0"/>
    <xf numFmtId="0" fontId="5" fillId="0" borderId="0"/>
    <xf numFmtId="0" fontId="84" fillId="0" borderId="0"/>
    <xf numFmtId="0" fontId="57" fillId="0" borderId="0"/>
    <xf numFmtId="0" fontId="4" fillId="0" borderId="0"/>
    <xf numFmtId="0" fontId="57" fillId="0" borderId="0"/>
    <xf numFmtId="0" fontId="3" fillId="0" borderId="0"/>
    <xf numFmtId="0" fontId="2" fillId="0" borderId="0"/>
    <xf numFmtId="0" fontId="1" fillId="0" borderId="0"/>
    <xf numFmtId="0" fontId="85" fillId="0" borderId="0"/>
    <xf numFmtId="0" fontId="86" fillId="0" borderId="0"/>
    <xf numFmtId="0" fontId="87" fillId="0" borderId="0"/>
    <xf numFmtId="0" fontId="57" fillId="0" borderId="0"/>
    <xf numFmtId="0" fontId="88" fillId="0" borderId="0"/>
    <xf numFmtId="0" fontId="57" fillId="0" borderId="0"/>
    <xf numFmtId="0" fontId="89" fillId="0" borderId="0"/>
    <xf numFmtId="0" fontId="57" fillId="0" borderId="0"/>
    <xf numFmtId="0" fontId="57"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25" applyNumberFormat="0" applyAlignment="0" applyProtection="0"/>
    <xf numFmtId="0" fontId="23" fillId="20" borderId="26" applyNumberFormat="0" applyAlignment="0" applyProtection="0"/>
    <xf numFmtId="0" fontId="24" fillId="20" borderId="25" applyNumberFormat="0" applyAlignment="0" applyProtection="0"/>
    <xf numFmtId="44" fontId="19" fillId="0" borderId="0" applyFon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27"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19" fillId="0" borderId="0"/>
    <xf numFmtId="0" fontId="32" fillId="3" borderId="0" applyNumberFormat="0" applyBorder="0" applyAlignment="0" applyProtection="0"/>
    <xf numFmtId="0" fontId="33" fillId="0" borderId="0" applyNumberFormat="0" applyFill="0" applyBorder="0" applyAlignment="0" applyProtection="0"/>
    <xf numFmtId="0" fontId="19" fillId="23" borderId="28"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43" fontId="19" fillId="0" borderId="0" applyFont="0" applyFill="0" applyBorder="0" applyAlignment="0" applyProtection="0"/>
    <xf numFmtId="0" fontId="36" fillId="4" borderId="0" applyNumberFormat="0" applyBorder="0" applyAlignment="0" applyProtection="0"/>
    <xf numFmtId="43" fontId="19" fillId="0" borderId="0" applyFont="0" applyFill="0" applyBorder="0" applyAlignment="0" applyProtection="0"/>
    <xf numFmtId="0" fontId="96" fillId="0" borderId="0" applyNumberFormat="0" applyFill="0" applyBorder="0" applyAlignment="0" applyProtection="0"/>
    <xf numFmtId="0" fontId="19" fillId="0" borderId="0"/>
  </cellStyleXfs>
  <cellXfs count="347">
    <xf numFmtId="0" fontId="0" fillId="0" borderId="0" xfId="0"/>
    <xf numFmtId="0" fontId="49" fillId="0" borderId="0" xfId="43" applyFont="1" applyFill="1" applyAlignment="1">
      <alignment vertical="center"/>
    </xf>
    <xf numFmtId="0" fontId="62" fillId="0" borderId="0" xfId="43" applyFont="1" applyFill="1" applyAlignment="1">
      <alignment horizontal="center" vertical="center"/>
    </xf>
    <xf numFmtId="0" fontId="59" fillId="0" borderId="0" xfId="43" applyFont="1" applyFill="1" applyAlignment="1">
      <alignment vertical="center"/>
    </xf>
    <xf numFmtId="0" fontId="65" fillId="0" borderId="0" xfId="43" applyFont="1" applyFill="1" applyAlignment="1">
      <alignment horizontal="center" vertical="center"/>
    </xf>
    <xf numFmtId="0" fontId="61" fillId="0" borderId="0" xfId="43" applyFont="1" applyFill="1" applyAlignment="1">
      <alignment horizontal="center" vertical="center"/>
    </xf>
    <xf numFmtId="0" fontId="37" fillId="0" borderId="0" xfId="44" applyFont="1" applyFill="1" applyAlignment="1">
      <alignment vertical="center"/>
    </xf>
    <xf numFmtId="0" fontId="46" fillId="0" borderId="0" xfId="43" applyFont="1" applyFill="1" applyAlignment="1">
      <alignment horizontal="center" vertical="center"/>
    </xf>
    <xf numFmtId="0" fontId="71" fillId="0" borderId="0" xfId="44" applyFont="1" applyFill="1" applyAlignment="1">
      <alignment vertical="center"/>
    </xf>
    <xf numFmtId="0" fontId="71" fillId="0" borderId="0" xfId="44" applyFont="1" applyFill="1" applyAlignment="1">
      <alignment horizontal="justify" vertical="center"/>
    </xf>
    <xf numFmtId="0" fontId="73" fillId="0" borderId="0" xfId="44" applyFont="1" applyFill="1" applyAlignment="1">
      <alignment vertical="center"/>
    </xf>
    <xf numFmtId="0" fontId="47" fillId="0" borderId="10" xfId="44" applyFont="1" applyFill="1" applyBorder="1" applyAlignment="1">
      <alignment horizontal="center" vertical="center" wrapText="1"/>
    </xf>
    <xf numFmtId="0" fontId="75" fillId="0" borderId="0" xfId="44" applyFont="1" applyFill="1" applyAlignment="1">
      <alignment vertical="center"/>
    </xf>
    <xf numFmtId="0" fontId="47" fillId="0" borderId="12" xfId="44" applyFont="1" applyFill="1" applyBorder="1" applyAlignment="1">
      <alignment horizontal="center" vertical="center" wrapText="1"/>
    </xf>
    <xf numFmtId="0" fontId="51" fillId="0" borderId="0" xfId="44" applyFont="1" applyFill="1" applyAlignment="1">
      <alignment vertical="center"/>
    </xf>
    <xf numFmtId="49" fontId="63" fillId="0" borderId="0" xfId="43" applyNumberFormat="1" applyFont="1" applyFill="1" applyAlignment="1">
      <alignment horizontal="center" vertical="center"/>
    </xf>
    <xf numFmtId="49" fontId="59" fillId="0" borderId="0" xfId="43" applyNumberFormat="1" applyFont="1" applyFill="1" applyAlignment="1">
      <alignment horizontal="justify" vertical="center"/>
    </xf>
    <xf numFmtId="0" fontId="43" fillId="0" borderId="10" xfId="58" applyFont="1" applyFill="1" applyBorder="1" applyAlignment="1" applyProtection="1">
      <alignment horizontal="center" vertical="center" wrapText="1"/>
      <protection locked="0"/>
    </xf>
    <xf numFmtId="0" fontId="55" fillId="0" borderId="0" xfId="44" applyFont="1" applyFill="1" applyAlignment="1">
      <alignment horizontal="center" vertical="center"/>
    </xf>
    <xf numFmtId="0" fontId="76" fillId="0" borderId="0" xfId="44" applyFont="1" applyFill="1" applyAlignment="1">
      <alignment horizontal="center" vertical="center"/>
    </xf>
    <xf numFmtId="0" fontId="72" fillId="0" borderId="0" xfId="44" applyFont="1" applyFill="1" applyAlignment="1">
      <alignment horizontal="center" vertical="center"/>
    </xf>
    <xf numFmtId="0" fontId="72" fillId="0" borderId="11" xfId="44" applyFont="1" applyFill="1" applyBorder="1" applyAlignment="1">
      <alignment horizontal="center" vertical="center"/>
    </xf>
    <xf numFmtId="0" fontId="73" fillId="0" borderId="13" xfId="44" applyFont="1" applyFill="1" applyBorder="1" applyAlignment="1">
      <alignment horizontal="center" vertical="center"/>
    </xf>
    <xf numFmtId="0" fontId="37" fillId="0" borderId="10" xfId="37" applyNumberFormat="1" applyFont="1" applyFill="1" applyBorder="1" applyAlignment="1">
      <alignment vertical="center" wrapText="1"/>
    </xf>
    <xf numFmtId="49" fontId="37" fillId="0" borderId="10" xfId="37" applyNumberFormat="1" applyFont="1" applyFill="1" applyBorder="1" applyAlignment="1">
      <alignment horizontal="center" vertical="top"/>
    </xf>
    <xf numFmtId="0" fontId="71" fillId="0" borderId="10" xfId="44" applyFont="1" applyFill="1" applyBorder="1" applyAlignment="1">
      <alignment vertical="center"/>
    </xf>
    <xf numFmtId="0" fontId="71" fillId="0" borderId="10" xfId="44" applyFont="1" applyFill="1" applyBorder="1" applyAlignment="1">
      <alignment horizontal="justify" vertical="center"/>
    </xf>
    <xf numFmtId="0" fontId="37" fillId="0" borderId="10" xfId="44" applyFont="1" applyFill="1" applyBorder="1" applyAlignment="1">
      <alignment vertical="center"/>
    </xf>
    <xf numFmtId="0" fontId="9" fillId="0" borderId="0" xfId="84"/>
    <xf numFmtId="49" fontId="77" fillId="0" borderId="10" xfId="84" applyNumberFormat="1" applyFont="1" applyBorder="1" applyAlignment="1">
      <alignment horizontal="center" vertical="center" wrapText="1"/>
    </xf>
    <xf numFmtId="0" fontId="77" fillId="0" borderId="10" xfId="84" applyFont="1" applyBorder="1" applyAlignment="1">
      <alignment horizontal="center" vertical="center"/>
    </xf>
    <xf numFmtId="0" fontId="66" fillId="0" borderId="10" xfId="84" applyNumberFormat="1" applyFont="1" applyFill="1" applyBorder="1" applyAlignment="1">
      <alignment vertical="center" wrapText="1"/>
    </xf>
    <xf numFmtId="0" fontId="9" fillId="0" borderId="10" xfId="84" applyBorder="1"/>
    <xf numFmtId="0" fontId="78" fillId="0" borderId="0" xfId="84" applyFont="1"/>
    <xf numFmtId="0" fontId="47" fillId="0" borderId="0" xfId="37" applyFont="1" applyFill="1" applyAlignment="1">
      <alignment horizontal="center" vertical="center"/>
    </xf>
    <xf numFmtId="0" fontId="48" fillId="0" borderId="12" xfId="37" applyNumberFormat="1" applyFont="1" applyFill="1" applyBorder="1" applyAlignment="1" applyProtection="1">
      <alignment horizontal="center" vertical="center" wrapText="1"/>
    </xf>
    <xf numFmtId="0" fontId="49" fillId="0" borderId="12" xfId="37" applyNumberFormat="1" applyFont="1" applyFill="1" applyBorder="1" applyAlignment="1" applyProtection="1">
      <alignment horizontal="justify" vertical="center" wrapText="1"/>
    </xf>
    <xf numFmtId="164" fontId="49" fillId="0" borderId="12" xfId="37" applyNumberFormat="1" applyFont="1" applyFill="1" applyBorder="1" applyAlignment="1" applyProtection="1">
      <alignment vertical="center" wrapText="1"/>
    </xf>
    <xf numFmtId="164" fontId="49" fillId="0" borderId="12" xfId="37" applyNumberFormat="1" applyFont="1" applyFill="1" applyBorder="1" applyAlignment="1">
      <alignment horizontal="right" vertical="center"/>
    </xf>
    <xf numFmtId="49" fontId="42" fillId="0" borderId="12" xfId="0" applyNumberFormat="1" applyFont="1" applyFill="1" applyBorder="1" applyAlignment="1">
      <alignment horizontal="right" vertical="center"/>
    </xf>
    <xf numFmtId="0" fontId="80" fillId="0" borderId="0" xfId="0" applyFont="1"/>
    <xf numFmtId="0" fontId="42" fillId="0" borderId="0" xfId="43" applyFont="1" applyFill="1" applyAlignment="1">
      <alignment vertical="center" wrapText="1"/>
    </xf>
    <xf numFmtId="0" fontId="39" fillId="0" borderId="0" xfId="131" applyFont="1" applyFill="1" applyAlignment="1">
      <alignment horizontal="left" vertical="center"/>
    </xf>
    <xf numFmtId="49" fontId="48" fillId="0" borderId="19" xfId="42" applyNumberFormat="1" applyFont="1" applyFill="1" applyBorder="1" applyAlignment="1">
      <alignment horizontal="center" vertical="center" wrapText="1"/>
    </xf>
    <xf numFmtId="0" fontId="49" fillId="0" borderId="18" xfId="42" applyFont="1" applyFill="1" applyBorder="1" applyAlignment="1">
      <alignment horizontal="justify" vertical="center" wrapText="1"/>
    </xf>
    <xf numFmtId="0" fontId="49" fillId="0" borderId="18" xfId="42" applyFont="1" applyFill="1" applyBorder="1" applyAlignment="1">
      <alignment horizontal="left" vertical="center" wrapText="1"/>
    </xf>
    <xf numFmtId="0" fontId="10" fillId="0" borderId="18" xfId="42" applyFont="1" applyFill="1" applyBorder="1" applyAlignment="1">
      <alignment vertical="center" wrapText="1"/>
    </xf>
    <xf numFmtId="0" fontId="82" fillId="0" borderId="0" xfId="0" applyFont="1"/>
    <xf numFmtId="0" fontId="54" fillId="0" borderId="0" xfId="43" applyNumberFormat="1" applyFont="1" applyFill="1" applyBorder="1" applyAlignment="1" applyProtection="1">
      <alignment vertical="center" wrapText="1"/>
    </xf>
    <xf numFmtId="49" fontId="48" fillId="0" borderId="24" xfId="42" applyNumberFormat="1" applyFont="1" applyFill="1" applyBorder="1" applyAlignment="1">
      <alignment horizontal="center" vertical="center" wrapText="1"/>
    </xf>
    <xf numFmtId="49" fontId="45" fillId="0" borderId="23" xfId="42" applyNumberFormat="1" applyFont="1" applyFill="1" applyBorder="1" applyAlignment="1">
      <alignment horizontal="center" vertical="center" wrapText="1"/>
    </xf>
    <xf numFmtId="4" fontId="38" fillId="0" borderId="0" xfId="60" applyNumberFormat="1" applyFont="1" applyFill="1" applyBorder="1" applyAlignment="1">
      <alignment horizontal="center" wrapText="1"/>
    </xf>
    <xf numFmtId="4" fontId="37" fillId="0" borderId="0" xfId="60" applyNumberFormat="1" applyFont="1" applyFill="1" applyBorder="1" applyAlignment="1">
      <alignment horizontal="center" wrapText="1"/>
    </xf>
    <xf numFmtId="0" fontId="92" fillId="0" borderId="0" xfId="0" applyFont="1" applyBorder="1" applyAlignment="1">
      <alignment horizontal="justify" vertical="top" wrapText="1"/>
    </xf>
    <xf numFmtId="0" fontId="54" fillId="0" borderId="0" xfId="37" applyFont="1" applyFill="1" applyBorder="1" applyAlignment="1">
      <alignment vertical="center" wrapText="1"/>
    </xf>
    <xf numFmtId="0" fontId="46" fillId="0" borderId="20" xfId="43" applyFont="1" applyFill="1" applyBorder="1" applyAlignment="1">
      <alignment horizontal="center" vertical="center" wrapText="1"/>
    </xf>
    <xf numFmtId="0" fontId="90" fillId="0" borderId="20" xfId="60" applyFont="1" applyFill="1" applyBorder="1" applyAlignment="1">
      <alignment horizontal="center" vertical="center" wrapText="1"/>
    </xf>
    <xf numFmtId="0" fontId="66" fillId="0" borderId="20" xfId="60" applyFont="1" applyFill="1" applyBorder="1" applyAlignment="1">
      <alignment horizontal="center" vertical="center" wrapText="1"/>
    </xf>
    <xf numFmtId="0" fontId="66" fillId="0" borderId="35" xfId="60" applyFont="1" applyFill="1" applyBorder="1" applyAlignment="1">
      <alignment horizontal="center" vertical="center" wrapText="1"/>
    </xf>
    <xf numFmtId="49" fontId="45" fillId="0" borderId="22" xfId="42" applyNumberFormat="1" applyFont="1" applyFill="1" applyBorder="1" applyAlignment="1">
      <alignment horizontal="center" vertical="center" wrapText="1"/>
    </xf>
    <xf numFmtId="49" fontId="46" fillId="0" borderId="23" xfId="42" applyNumberFormat="1" applyFont="1" applyFill="1" applyBorder="1" applyAlignment="1">
      <alignment horizontal="justify" vertical="center" wrapText="1"/>
    </xf>
    <xf numFmtId="4" fontId="38" fillId="0" borderId="30" xfId="60" applyNumberFormat="1" applyFont="1" applyFill="1" applyBorder="1" applyAlignment="1">
      <alignment horizontal="center" wrapText="1"/>
    </xf>
    <xf numFmtId="0" fontId="0" fillId="0" borderId="0" xfId="0" applyBorder="1"/>
    <xf numFmtId="4" fontId="38" fillId="0" borderId="12" xfId="60" applyNumberFormat="1" applyFont="1" applyFill="1" applyBorder="1" applyAlignment="1">
      <alignment horizontal="center" wrapText="1"/>
    </xf>
    <xf numFmtId="49" fontId="45" fillId="0" borderId="0" xfId="42" applyNumberFormat="1" applyFont="1" applyFill="1" applyBorder="1" applyAlignment="1">
      <alignment horizontal="center" vertical="center" wrapText="1"/>
    </xf>
    <xf numFmtId="49" fontId="48" fillId="0" borderId="0" xfId="42" applyNumberFormat="1" applyFont="1" applyFill="1" applyBorder="1" applyAlignment="1">
      <alignment horizontal="center" vertical="center" wrapText="1"/>
    </xf>
    <xf numFmtId="49" fontId="45" fillId="0" borderId="29" xfId="37" applyNumberFormat="1" applyFont="1" applyFill="1" applyBorder="1" applyAlignment="1">
      <alignment horizontal="center" vertical="center" wrapText="1"/>
    </xf>
    <xf numFmtId="49" fontId="48" fillId="0" borderId="20" xfId="37" applyNumberFormat="1" applyFont="1" applyFill="1" applyBorder="1" applyAlignment="1">
      <alignment horizontal="center" vertical="center" wrapText="1"/>
    </xf>
    <xf numFmtId="49" fontId="56" fillId="0" borderId="20" xfId="37" applyNumberFormat="1" applyFont="1" applyFill="1" applyBorder="1" applyAlignment="1">
      <alignment horizontal="center" vertical="center" wrapText="1"/>
    </xf>
    <xf numFmtId="49" fontId="45" fillId="0" borderId="20" xfId="42" applyNumberFormat="1" applyFont="1" applyFill="1" applyBorder="1" applyAlignment="1">
      <alignment horizontal="center" vertical="center" wrapText="1"/>
    </xf>
    <xf numFmtId="49" fontId="48" fillId="0" borderId="20" xfId="42" applyNumberFormat="1" applyFont="1" applyFill="1" applyBorder="1" applyAlignment="1">
      <alignment horizontal="center" vertical="center" wrapText="1"/>
    </xf>
    <xf numFmtId="49" fontId="56" fillId="0" borderId="20" xfId="42" applyNumberFormat="1" applyFont="1" applyFill="1" applyBorder="1" applyAlignment="1">
      <alignment horizontal="center" vertical="center" wrapText="1"/>
    </xf>
    <xf numFmtId="49" fontId="50" fillId="0" borderId="20" xfId="42" applyNumberFormat="1" applyFont="1" applyFill="1" applyBorder="1" applyAlignment="1">
      <alignment horizontal="center" vertical="center" wrapText="1"/>
    </xf>
    <xf numFmtId="49" fontId="48" fillId="0" borderId="35" xfId="42" applyNumberFormat="1" applyFont="1" applyFill="1" applyBorder="1" applyAlignment="1">
      <alignment horizontal="center" vertical="center" wrapText="1"/>
    </xf>
    <xf numFmtId="0" fontId="43" fillId="0" borderId="34" xfId="37" applyFont="1" applyFill="1" applyBorder="1" applyAlignment="1">
      <alignment horizontal="center" vertical="center" wrapText="1"/>
    </xf>
    <xf numFmtId="3" fontId="38" fillId="0" borderId="34" xfId="60" applyNumberFormat="1" applyFont="1" applyFill="1" applyBorder="1" applyAlignment="1">
      <alignment horizontal="center" wrapText="1"/>
    </xf>
    <xf numFmtId="4" fontId="0" fillId="0" borderId="0" xfId="0" applyNumberFormat="1"/>
    <xf numFmtId="0" fontId="59" fillId="0" borderId="0" xfId="43" applyFont="1" applyFill="1" applyAlignment="1">
      <alignment horizontal="right" vertical="center"/>
    </xf>
    <xf numFmtId="0" fontId="53" fillId="0" borderId="0" xfId="43" applyFont="1" applyFill="1" applyBorder="1" applyAlignment="1">
      <alignment horizontal="center" vertical="center" wrapText="1"/>
    </xf>
    <xf numFmtId="0" fontId="49" fillId="0" borderId="0" xfId="43" applyFont="1" applyFill="1" applyBorder="1" applyAlignment="1">
      <alignment vertical="center"/>
    </xf>
    <xf numFmtId="49" fontId="63" fillId="0" borderId="0" xfId="43" applyNumberFormat="1" applyFont="1" applyFill="1" applyBorder="1" applyAlignment="1">
      <alignment horizontal="center" vertical="center"/>
    </xf>
    <xf numFmtId="49" fontId="59" fillId="0" borderId="0" xfId="43" applyNumberFormat="1" applyFont="1" applyFill="1" applyBorder="1" applyAlignment="1">
      <alignment horizontal="justify" vertical="center"/>
    </xf>
    <xf numFmtId="0" fontId="59" fillId="0" borderId="0" xfId="43" applyFont="1" applyFill="1" applyBorder="1" applyAlignment="1">
      <alignment vertical="center"/>
    </xf>
    <xf numFmtId="0" fontId="59" fillId="0" borderId="0" xfId="43" applyFont="1" applyFill="1" applyBorder="1" applyAlignment="1">
      <alignment horizontal="right" vertical="center"/>
    </xf>
    <xf numFmtId="0" fontId="53" fillId="0" borderId="12" xfId="43" applyFont="1" applyFill="1" applyBorder="1" applyAlignment="1">
      <alignment horizontal="center" vertical="center" wrapText="1"/>
    </xf>
    <xf numFmtId="0" fontId="49" fillId="0" borderId="12" xfId="43" applyFont="1" applyFill="1" applyBorder="1" applyAlignment="1">
      <alignment vertical="center"/>
    </xf>
    <xf numFmtId="0" fontId="62" fillId="0" borderId="0" xfId="37" applyFont="1" applyFill="1" applyAlignment="1">
      <alignment horizontal="center" vertical="center"/>
    </xf>
    <xf numFmtId="0" fontId="0" fillId="0" borderId="0" xfId="0" applyFill="1"/>
    <xf numFmtId="4" fontId="80" fillId="0" borderId="0" xfId="0" applyNumberFormat="1" applyFont="1"/>
    <xf numFmtId="4" fontId="94" fillId="0" borderId="0" xfId="0" applyNumberFormat="1" applyFont="1"/>
    <xf numFmtId="4" fontId="38" fillId="0" borderId="21" xfId="60" applyNumberFormat="1" applyFont="1" applyFill="1" applyBorder="1" applyAlignment="1">
      <alignment horizontal="center" wrapText="1"/>
    </xf>
    <xf numFmtId="4" fontId="37" fillId="0" borderId="21" xfId="60" applyNumberFormat="1" applyFont="1" applyFill="1" applyBorder="1" applyAlignment="1">
      <alignment horizontal="center" wrapText="1"/>
    </xf>
    <xf numFmtId="4" fontId="38" fillId="0" borderId="31" xfId="60" applyNumberFormat="1" applyFont="1" applyFill="1" applyBorder="1" applyAlignment="1">
      <alignment horizontal="center" wrapText="1"/>
    </xf>
    <xf numFmtId="4" fontId="38" fillId="0" borderId="36" xfId="60" applyNumberFormat="1" applyFont="1" applyFill="1" applyBorder="1" applyAlignment="1">
      <alignment horizontal="center" wrapText="1"/>
    </xf>
    <xf numFmtId="4" fontId="95" fillId="0" borderId="0" xfId="60" applyNumberFormat="1" applyFont="1" applyFill="1" applyBorder="1" applyAlignment="1">
      <alignment horizontal="center" wrapText="1"/>
    </xf>
    <xf numFmtId="0" fontId="38" fillId="0" borderId="0" xfId="60" applyFont="1" applyFill="1" applyBorder="1" applyAlignment="1">
      <alignment horizontal="left" vertical="top" wrapText="1"/>
    </xf>
    <xf numFmtId="0" fontId="46" fillId="0" borderId="32" xfId="37" applyFont="1" applyFill="1" applyBorder="1" applyAlignment="1">
      <alignment horizontal="center" vertical="center" wrapText="1"/>
    </xf>
    <xf numFmtId="0" fontId="46" fillId="0" borderId="34" xfId="37" applyFont="1" applyFill="1" applyBorder="1" applyAlignment="1">
      <alignment horizontal="center" vertical="center" wrapText="1"/>
    </xf>
    <xf numFmtId="0" fontId="44" fillId="0" borderId="0" xfId="37" applyFont="1" applyFill="1" applyBorder="1" applyAlignment="1">
      <alignment horizontal="left" vertical="center" wrapText="1"/>
    </xf>
    <xf numFmtId="0" fontId="91" fillId="0" borderId="0" xfId="0" applyFont="1" applyBorder="1" applyAlignment="1">
      <alignment horizontal="left" vertical="top" wrapText="1"/>
    </xf>
    <xf numFmtId="0" fontId="92" fillId="0" borderId="48" xfId="0" applyFont="1" applyFill="1" applyBorder="1" applyAlignment="1">
      <alignment horizontal="center" vertical="center" wrapText="1"/>
    </xf>
    <xf numFmtId="0" fontId="97" fillId="0" borderId="31" xfId="206" applyNumberFormat="1" applyFont="1" applyFill="1" applyBorder="1" applyAlignment="1">
      <alignment horizontal="center" vertical="center" wrapText="1"/>
    </xf>
    <xf numFmtId="0" fontId="97" fillId="0" borderId="32" xfId="206" applyNumberFormat="1" applyFont="1" applyFill="1" applyBorder="1" applyAlignment="1">
      <alignment horizontal="center" vertical="center" wrapText="1"/>
    </xf>
    <xf numFmtId="1" fontId="97" fillId="0" borderId="32" xfId="206" applyNumberFormat="1" applyFont="1" applyFill="1" applyBorder="1" applyAlignment="1">
      <alignment horizontal="center" vertical="center" wrapText="1"/>
    </xf>
    <xf numFmtId="0" fontId="97" fillId="0" borderId="49" xfId="206" applyNumberFormat="1" applyFont="1" applyFill="1" applyBorder="1" applyAlignment="1">
      <alignment horizontal="center" vertical="center" wrapText="1"/>
    </xf>
    <xf numFmtId="0" fontId="101" fillId="24" borderId="44" xfId="0" applyFont="1" applyFill="1" applyBorder="1" applyAlignment="1">
      <alignment vertical="center" wrapText="1"/>
    </xf>
    <xf numFmtId="164" fontId="99" fillId="24" borderId="50" xfId="0" applyNumberFormat="1" applyFont="1" applyFill="1" applyBorder="1" applyAlignment="1"/>
    <xf numFmtId="164" fontId="99" fillId="24" borderId="51" xfId="0" applyNumberFormat="1" applyFont="1" applyFill="1" applyBorder="1" applyAlignment="1"/>
    <xf numFmtId="164" fontId="99" fillId="24" borderId="52" xfId="0" applyNumberFormat="1" applyFont="1" applyFill="1" applyBorder="1" applyAlignment="1"/>
    <xf numFmtId="0" fontId="101" fillId="24" borderId="53" xfId="0" applyFont="1" applyFill="1" applyBorder="1" applyAlignment="1">
      <alignment horizontal="left" vertical="center" wrapText="1"/>
    </xf>
    <xf numFmtId="164" fontId="99" fillId="24" borderId="54" xfId="0" applyNumberFormat="1" applyFont="1" applyFill="1" applyBorder="1" applyAlignment="1"/>
    <xf numFmtId="164" fontId="99" fillId="24" borderId="34" xfId="0" applyNumberFormat="1" applyFont="1" applyFill="1" applyBorder="1" applyAlignment="1"/>
    <xf numFmtId="164" fontId="99" fillId="24" borderId="43" xfId="0" applyNumberFormat="1" applyFont="1" applyFill="1" applyBorder="1" applyAlignment="1"/>
    <xf numFmtId="0" fontId="92" fillId="24" borderId="53" xfId="0" applyFont="1" applyFill="1" applyBorder="1" applyAlignment="1">
      <alignment vertical="center" wrapText="1"/>
    </xf>
    <xf numFmtId="164" fontId="97" fillId="24" borderId="54" xfId="0" applyNumberFormat="1" applyFont="1" applyFill="1" applyBorder="1" applyAlignment="1"/>
    <xf numFmtId="164" fontId="97" fillId="24" borderId="34" xfId="0" applyNumberFormat="1" applyFont="1" applyFill="1" applyBorder="1" applyAlignment="1"/>
    <xf numFmtId="164" fontId="66" fillId="24" borderId="34" xfId="0" applyNumberFormat="1" applyFont="1" applyFill="1" applyBorder="1" applyAlignment="1"/>
    <xf numFmtId="164" fontId="66" fillId="24" borderId="43" xfId="0" applyNumberFormat="1" applyFont="1" applyFill="1" applyBorder="1" applyAlignment="1"/>
    <xf numFmtId="0" fontId="101" fillId="24" borderId="53" xfId="0" applyFont="1" applyFill="1" applyBorder="1" applyAlignment="1">
      <alignment vertical="center" wrapText="1"/>
    </xf>
    <xf numFmtId="164" fontId="99" fillId="24" borderId="53" xfId="0" applyNumberFormat="1" applyFont="1" applyFill="1" applyBorder="1" applyAlignment="1"/>
    <xf numFmtId="164" fontId="99" fillId="24" borderId="39" xfId="0" applyNumberFormat="1" applyFont="1" applyFill="1" applyBorder="1" applyAlignment="1"/>
    <xf numFmtId="0" fontId="91" fillId="24" borderId="53" xfId="0" applyFont="1" applyFill="1" applyBorder="1" applyAlignment="1">
      <alignment vertical="center" wrapText="1"/>
    </xf>
    <xf numFmtId="164" fontId="90" fillId="24" borderId="54" xfId="0" applyNumberFormat="1" applyFont="1" applyFill="1" applyBorder="1" applyAlignment="1"/>
    <xf numFmtId="164" fontId="90" fillId="24" borderId="34" xfId="0" applyNumberFormat="1" applyFont="1" applyFill="1" applyBorder="1" applyAlignment="1"/>
    <xf numFmtId="164" fontId="90" fillId="24" borderId="43" xfId="0" applyNumberFormat="1" applyFont="1" applyFill="1" applyBorder="1" applyAlignment="1"/>
    <xf numFmtId="0" fontId="91" fillId="24" borderId="53" xfId="207" applyFont="1" applyFill="1" applyBorder="1" applyAlignment="1" applyProtection="1">
      <alignment vertical="center" wrapText="1"/>
    </xf>
    <xf numFmtId="164" fontId="90" fillId="24" borderId="34" xfId="206" applyNumberFormat="1" applyFont="1" applyFill="1" applyBorder="1" applyAlignment="1"/>
    <xf numFmtId="164" fontId="90" fillId="24" borderId="54" xfId="0" applyNumberFormat="1" applyFont="1" applyFill="1" applyBorder="1" applyAlignment="1" applyProtection="1">
      <protection locked="0"/>
    </xf>
    <xf numFmtId="164" fontId="90" fillId="24" borderId="34" xfId="0" applyNumberFormat="1" applyFont="1" applyFill="1" applyBorder="1" applyAlignment="1" applyProtection="1">
      <protection locked="0"/>
    </xf>
    <xf numFmtId="164" fontId="90" fillId="24" borderId="34" xfId="0" applyNumberFormat="1" applyFont="1" applyFill="1" applyBorder="1" applyAlignment="1">
      <alignment horizontal="center" wrapText="1"/>
    </xf>
    <xf numFmtId="164" fontId="99" fillId="24" borderId="53" xfId="0" applyNumberFormat="1" applyFont="1" applyFill="1" applyBorder="1" applyAlignment="1" applyProtection="1">
      <protection locked="0"/>
    </xf>
    <xf numFmtId="164" fontId="99" fillId="24" borderId="34" xfId="0" applyNumberFormat="1" applyFont="1" applyFill="1" applyBorder="1" applyAlignment="1" applyProtection="1">
      <protection locked="0"/>
    </xf>
    <xf numFmtId="164" fontId="99" fillId="24" borderId="40" xfId="0" applyNumberFormat="1" applyFont="1" applyFill="1" applyBorder="1" applyAlignment="1" applyProtection="1">
      <protection locked="0"/>
    </xf>
    <xf numFmtId="164" fontId="90" fillId="24" borderId="54" xfId="0" applyNumberFormat="1" applyFont="1" applyFill="1" applyBorder="1" applyAlignment="1">
      <alignment horizontal="right"/>
    </xf>
    <xf numFmtId="164" fontId="90" fillId="24" borderId="34" xfId="0" applyNumberFormat="1" applyFont="1" applyFill="1" applyBorder="1" applyAlignment="1">
      <alignment horizontal="right"/>
    </xf>
    <xf numFmtId="164" fontId="66" fillId="24" borderId="54" xfId="0" applyNumberFormat="1" applyFont="1" applyFill="1" applyBorder="1" applyAlignment="1"/>
    <xf numFmtId="0" fontId="91" fillId="24" borderId="44" xfId="0" applyFont="1" applyFill="1" applyBorder="1" applyAlignment="1">
      <alignment vertical="center" wrapText="1"/>
    </xf>
    <xf numFmtId="164" fontId="66" fillId="24" borderId="45" xfId="0" applyNumberFormat="1" applyFont="1" applyFill="1" applyBorder="1" applyAlignment="1"/>
    <xf numFmtId="164" fontId="66" fillId="24" borderId="46" xfId="0" applyNumberFormat="1" applyFont="1" applyFill="1" applyBorder="1" applyAlignment="1"/>
    <xf numFmtId="164" fontId="90" fillId="24" borderId="46" xfId="0" applyNumberFormat="1" applyFont="1" applyFill="1" applyBorder="1" applyAlignment="1"/>
    <xf numFmtId="164" fontId="90" fillId="24" borderId="47" xfId="0" applyNumberFormat="1" applyFont="1" applyFill="1" applyBorder="1" applyAlignment="1"/>
    <xf numFmtId="164" fontId="37" fillId="0" borderId="12" xfId="37" applyNumberFormat="1" applyFont="1" applyFill="1" applyBorder="1" applyAlignment="1">
      <alignment horizontal="right" vertical="center"/>
    </xf>
    <xf numFmtId="0" fontId="93" fillId="0" borderId="0" xfId="37" applyFont="1" applyFill="1" applyAlignment="1">
      <alignment horizontal="center" vertical="center"/>
    </xf>
    <xf numFmtId="0" fontId="38" fillId="0" borderId="0" xfId="37" applyFont="1" applyFill="1" applyAlignment="1">
      <alignment horizontal="center" vertical="center"/>
    </xf>
    <xf numFmtId="0" fontId="37" fillId="0" borderId="0" xfId="0" applyFont="1" applyFill="1"/>
    <xf numFmtId="0" fontId="95" fillId="0" borderId="0" xfId="0" applyFont="1" applyFill="1"/>
    <xf numFmtId="0" fontId="52" fillId="0" borderId="20" xfId="0" applyFont="1" applyFill="1" applyBorder="1" applyAlignment="1">
      <alignment horizontal="center" vertical="center" wrapText="1"/>
    </xf>
    <xf numFmtId="0" fontId="46" fillId="0" borderId="34" xfId="43" applyFont="1" applyFill="1" applyBorder="1" applyAlignment="1">
      <alignment horizontal="center" vertical="center" wrapText="1"/>
    </xf>
    <xf numFmtId="0" fontId="38" fillId="0" borderId="0" xfId="60" applyFont="1" applyFill="1" applyBorder="1" applyAlignment="1">
      <alignment horizontal="left" vertical="top" wrapText="1"/>
    </xf>
    <xf numFmtId="0" fontId="43" fillId="0" borderId="0" xfId="43" applyNumberFormat="1" applyFont="1" applyFill="1" applyBorder="1" applyAlignment="1" applyProtection="1">
      <alignment horizontal="justify" vertical="center" wrapText="1"/>
    </xf>
    <xf numFmtId="0" fontId="38" fillId="0" borderId="34" xfId="37" applyFont="1" applyFill="1" applyBorder="1" applyAlignment="1">
      <alignment horizontal="center" vertical="center" wrapText="1"/>
    </xf>
    <xf numFmtId="0" fontId="91" fillId="0" borderId="0" xfId="0" applyFont="1" applyBorder="1" applyAlignment="1">
      <alignment horizontal="left" vertical="top" wrapText="1"/>
    </xf>
    <xf numFmtId="0" fontId="49" fillId="0" borderId="0" xfId="43" applyFont="1" applyFill="1" applyBorder="1" applyAlignment="1">
      <alignment horizontal="center" vertical="center"/>
    </xf>
    <xf numFmtId="0" fontId="49" fillId="0" borderId="0" xfId="43" applyFont="1" applyFill="1" applyAlignment="1">
      <alignment horizontal="center" vertical="center"/>
    </xf>
    <xf numFmtId="4" fontId="38" fillId="0" borderId="0" xfId="60" applyNumberFormat="1" applyFont="1" applyFill="1" applyBorder="1" applyAlignment="1">
      <alignment horizontal="center" vertical="center" wrapText="1"/>
    </xf>
    <xf numFmtId="4" fontId="38" fillId="0" borderId="0" xfId="0" applyNumberFormat="1" applyFont="1" applyFill="1" applyBorder="1" applyAlignment="1">
      <alignment horizontal="center" vertical="center"/>
    </xf>
    <xf numFmtId="4" fontId="37" fillId="0" borderId="0" xfId="0" applyNumberFormat="1" applyFont="1" applyFill="1" applyBorder="1" applyAlignment="1">
      <alignment horizontal="center" vertical="center"/>
    </xf>
    <xf numFmtId="4" fontId="37" fillId="0" borderId="0" xfId="60" applyNumberFormat="1" applyFont="1" applyFill="1" applyBorder="1" applyAlignment="1">
      <alignment horizontal="center" vertical="center" wrapText="1"/>
    </xf>
    <xf numFmtId="0" fontId="54" fillId="0" borderId="0" xfId="37" applyFont="1" applyFill="1" applyBorder="1" applyAlignment="1">
      <alignment horizontal="center" vertical="center" wrapText="1"/>
    </xf>
    <xf numFmtId="4" fontId="38" fillId="0" borderId="12" xfId="60" applyNumberFormat="1" applyFont="1" applyFill="1" applyBorder="1" applyAlignment="1">
      <alignment horizontal="center" vertical="center" wrapText="1"/>
    </xf>
    <xf numFmtId="4" fontId="37" fillId="0" borderId="12" xfId="0" applyNumberFormat="1" applyFont="1" applyFill="1" applyBorder="1" applyAlignment="1">
      <alignment horizontal="center" vertical="center"/>
    </xf>
    <xf numFmtId="4" fontId="52" fillId="0" borderId="0" xfId="0" applyNumberFormat="1" applyFont="1" applyFill="1" applyBorder="1" applyAlignment="1">
      <alignment horizontal="center" vertical="center" wrapText="1"/>
    </xf>
    <xf numFmtId="4" fontId="37" fillId="0" borderId="0" xfId="0" applyNumberFormat="1" applyFont="1" applyFill="1" applyBorder="1" applyAlignment="1">
      <alignment horizontal="center" vertical="center" wrapText="1"/>
    </xf>
    <xf numFmtId="4" fontId="38" fillId="0" borderId="0" xfId="0" applyNumberFormat="1" applyFont="1" applyFill="1" applyBorder="1" applyAlignment="1">
      <alignment horizontal="center" vertical="center" wrapText="1"/>
    </xf>
    <xf numFmtId="4" fontId="62" fillId="0" borderId="0" xfId="43" applyNumberFormat="1" applyFont="1" applyFill="1" applyBorder="1" applyAlignment="1">
      <alignment horizontal="center" vertical="center"/>
    </xf>
    <xf numFmtId="4" fontId="37" fillId="0" borderId="0" xfId="0" applyNumberFormat="1" applyFont="1" applyFill="1"/>
    <xf numFmtId="49" fontId="10" fillId="0" borderId="12" xfId="0" applyNumberFormat="1" applyFont="1" applyFill="1" applyBorder="1" applyAlignment="1">
      <alignment horizontal="right" vertical="center"/>
    </xf>
    <xf numFmtId="4" fontId="38" fillId="0" borderId="30" xfId="0" applyNumberFormat="1" applyFont="1" applyFill="1" applyBorder="1" applyAlignment="1">
      <alignment horizontal="center" vertical="center" wrapText="1"/>
    </xf>
    <xf numFmtId="4" fontId="102" fillId="0" borderId="0" xfId="0" applyNumberFormat="1" applyFont="1"/>
    <xf numFmtId="0" fontId="38" fillId="0" borderId="34" xfId="37" applyFont="1" applyFill="1" applyBorder="1" applyAlignment="1">
      <alignment horizontal="center" vertical="center" wrapText="1"/>
    </xf>
    <xf numFmtId="0" fontId="46" fillId="0" borderId="34" xfId="43" applyFont="1" applyFill="1" applyBorder="1" applyAlignment="1">
      <alignment horizontal="center" vertical="center" wrapText="1"/>
    </xf>
    <xf numFmtId="0" fontId="83" fillId="0" borderId="0" xfId="43" applyFont="1" applyFill="1" applyBorder="1" applyAlignment="1">
      <alignment horizontal="center" vertical="center" wrapText="1"/>
    </xf>
    <xf numFmtId="0" fontId="10" fillId="0" borderId="0" xfId="0" applyFont="1" applyAlignment="1">
      <alignment horizontal="left" vertical="center"/>
    </xf>
    <xf numFmtId="0" fontId="10" fillId="0" borderId="0" xfId="0" applyFont="1"/>
    <xf numFmtId="0" fontId="10" fillId="0" borderId="0" xfId="0" applyFont="1" applyAlignment="1">
      <alignment horizontal="right"/>
    </xf>
    <xf numFmtId="0" fontId="10" fillId="0" borderId="0" xfId="0" applyFont="1" applyBorder="1"/>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103" fillId="0" borderId="0" xfId="0" applyFont="1" applyBorder="1" applyAlignment="1">
      <alignment horizontal="left" vertical="center"/>
    </xf>
    <xf numFmtId="0" fontId="38" fillId="0" borderId="0" xfId="0" quotePrefix="1" applyFont="1" applyBorder="1" applyAlignment="1">
      <alignment horizontal="center"/>
    </xf>
    <xf numFmtId="4" fontId="38" fillId="0" borderId="0" xfId="0" applyNumberFormat="1" applyFont="1" applyBorder="1" applyAlignment="1">
      <alignment horizontal="center"/>
    </xf>
    <xf numFmtId="0" fontId="37" fillId="0" borderId="0" xfId="0" quotePrefix="1" applyFont="1" applyBorder="1" applyAlignment="1">
      <alignment horizontal="center"/>
    </xf>
    <xf numFmtId="4" fontId="37" fillId="0" borderId="0" xfId="0" applyNumberFormat="1" applyFont="1" applyBorder="1" applyAlignment="1">
      <alignment horizontal="center"/>
    </xf>
    <xf numFmtId="0" fontId="37" fillId="0" borderId="12" xfId="0" quotePrefix="1" applyFont="1" applyBorder="1" applyAlignment="1">
      <alignment horizontal="center"/>
    </xf>
    <xf numFmtId="4" fontId="37" fillId="0" borderId="12" xfId="0" applyNumberFormat="1" applyFont="1" applyBorder="1" applyAlignment="1">
      <alignment horizontal="center"/>
    </xf>
    <xf numFmtId="0" fontId="38" fillId="0" borderId="29" xfId="0" applyFont="1" applyBorder="1" applyAlignment="1">
      <alignment horizontal="left" vertical="center" wrapText="1"/>
    </xf>
    <xf numFmtId="0" fontId="38" fillId="0" borderId="20" xfId="0" applyFont="1" applyBorder="1" applyAlignment="1">
      <alignment horizontal="left" vertical="center" wrapText="1"/>
    </xf>
    <xf numFmtId="0" fontId="37" fillId="0" borderId="20" xfId="0" applyFont="1" applyBorder="1" applyAlignment="1">
      <alignment horizontal="justify" vertical="top" wrapText="1"/>
    </xf>
    <xf numFmtId="0" fontId="38" fillId="0" borderId="20" xfId="0" applyFont="1" applyBorder="1" applyAlignment="1">
      <alignment horizontal="justify" vertical="top" wrapText="1"/>
    </xf>
    <xf numFmtId="0" fontId="37" fillId="0" borderId="20" xfId="0" applyFont="1" applyBorder="1" applyAlignment="1">
      <alignment horizontal="left" vertical="center" wrapText="1"/>
    </xf>
    <xf numFmtId="0" fontId="37" fillId="0" borderId="35" xfId="0" applyFont="1" applyBorder="1" applyAlignment="1">
      <alignment horizontal="justify" vertical="top" wrapText="1"/>
    </xf>
    <xf numFmtId="4" fontId="38" fillId="0" borderId="30" xfId="0" applyNumberFormat="1" applyFont="1" applyBorder="1" applyAlignment="1">
      <alignment horizontal="center" vertical="center"/>
    </xf>
    <xf numFmtId="0" fontId="38" fillId="0" borderId="30" xfId="0" quotePrefix="1" applyFont="1" applyBorder="1" applyAlignment="1">
      <alignment horizontal="center" vertical="center"/>
    </xf>
    <xf numFmtId="0" fontId="104" fillId="0" borderId="0" xfId="43" applyFont="1" applyFill="1" applyAlignment="1">
      <alignment vertical="center"/>
    </xf>
    <xf numFmtId="0" fontId="105" fillId="0" borderId="0" xfId="0" applyFont="1" applyBorder="1" applyAlignment="1">
      <alignment horizontal="left" vertical="center"/>
    </xf>
    <xf numFmtId="0" fontId="105" fillId="0" borderId="0" xfId="0" applyFont="1" applyBorder="1"/>
    <xf numFmtId="0" fontId="104" fillId="0" borderId="0" xfId="43" applyFont="1" applyFill="1" applyAlignment="1">
      <alignment horizontal="left" vertical="center"/>
    </xf>
    <xf numFmtId="0" fontId="38" fillId="0" borderId="34" xfId="0" applyFont="1" applyBorder="1" applyAlignment="1">
      <alignment horizontal="center" vertical="center"/>
    </xf>
    <xf numFmtId="0" fontId="38" fillId="0" borderId="34" xfId="0" applyFont="1" applyBorder="1" applyAlignment="1">
      <alignment horizontal="center"/>
    </xf>
    <xf numFmtId="4" fontId="93" fillId="0" borderId="0" xfId="0" applyNumberFormat="1" applyFont="1" applyFill="1" applyBorder="1" applyAlignment="1">
      <alignment horizontal="center" vertical="center"/>
    </xf>
    <xf numFmtId="4" fontId="93" fillId="0" borderId="21" xfId="0" applyNumberFormat="1" applyFont="1" applyFill="1" applyBorder="1" applyAlignment="1">
      <alignment horizontal="center" vertical="center"/>
    </xf>
    <xf numFmtId="4" fontId="95" fillId="0" borderId="0" xfId="0" applyNumberFormat="1" applyFont="1" applyFill="1" applyBorder="1" applyAlignment="1">
      <alignment horizontal="center" vertical="center"/>
    </xf>
    <xf numFmtId="0" fontId="95" fillId="0" borderId="0" xfId="0" applyFont="1" applyFill="1" applyBorder="1" applyAlignment="1">
      <alignment horizontal="center" vertical="center"/>
    </xf>
    <xf numFmtId="4" fontId="95" fillId="0" borderId="12" xfId="0" applyNumberFormat="1" applyFont="1" applyFill="1" applyBorder="1" applyAlignment="1">
      <alignment horizontal="center" vertical="center"/>
    </xf>
    <xf numFmtId="166" fontId="37" fillId="0" borderId="0" xfId="0" applyNumberFormat="1" applyFont="1" applyFill="1" applyBorder="1" applyAlignment="1">
      <alignment horizontal="center" vertical="center"/>
    </xf>
    <xf numFmtId="4" fontId="106" fillId="0" borderId="21" xfId="0" applyNumberFormat="1" applyFont="1" applyFill="1" applyBorder="1" applyAlignment="1">
      <alignment horizontal="center" vertical="center" wrapText="1"/>
    </xf>
    <xf numFmtId="4" fontId="37" fillId="0" borderId="21" xfId="0" applyNumberFormat="1" applyFont="1" applyFill="1" applyBorder="1" applyAlignment="1">
      <alignment horizontal="center" vertical="center"/>
    </xf>
    <xf numFmtId="4" fontId="38" fillId="0" borderId="21" xfId="0" applyNumberFormat="1" applyFont="1" applyFill="1" applyBorder="1" applyAlignment="1">
      <alignment horizontal="center" vertical="center"/>
    </xf>
    <xf numFmtId="0" fontId="38" fillId="0" borderId="0" xfId="60" applyFont="1" applyFill="1" applyBorder="1" applyAlignment="1">
      <alignment horizontal="left" vertical="top" wrapText="1"/>
    </xf>
    <xf numFmtId="0" fontId="43" fillId="0" borderId="34" xfId="37" applyFont="1" applyFill="1" applyBorder="1" applyAlignment="1">
      <alignment horizontal="center" vertical="center" wrapText="1"/>
    </xf>
    <xf numFmtId="0" fontId="44" fillId="0" borderId="0" xfId="37" applyFont="1" applyFill="1" applyBorder="1" applyAlignment="1">
      <alignment horizontal="left" vertical="center" wrapText="1"/>
    </xf>
    <xf numFmtId="0" fontId="38" fillId="0" borderId="0" xfId="60" applyFont="1" applyFill="1" applyBorder="1" applyAlignment="1">
      <alignment horizontal="left" vertical="top" wrapText="1"/>
    </xf>
    <xf numFmtId="4" fontId="65" fillId="0" borderId="0" xfId="43" applyNumberFormat="1" applyFont="1" applyFill="1" applyAlignment="1">
      <alignment horizontal="center" vertical="center"/>
    </xf>
    <xf numFmtId="4" fontId="107" fillId="0" borderId="0" xfId="0" applyNumberFormat="1" applyFont="1"/>
    <xf numFmtId="4" fontId="95" fillId="0" borderId="0" xfId="60" applyNumberFormat="1" applyFont="1" applyFill="1" applyBorder="1" applyAlignment="1">
      <alignment horizontal="center" vertical="center" wrapText="1"/>
    </xf>
    <xf numFmtId="0" fontId="38" fillId="0" borderId="0" xfId="60" applyFont="1" applyFill="1" applyBorder="1" applyAlignment="1">
      <alignment horizontal="left" vertical="top" wrapText="1"/>
    </xf>
    <xf numFmtId="4" fontId="108" fillId="0" borderId="21" xfId="0" applyNumberFormat="1" applyFont="1" applyFill="1" applyBorder="1" applyAlignment="1">
      <alignment horizontal="center" vertical="center" wrapText="1"/>
    </xf>
    <xf numFmtId="4" fontId="95" fillId="0" borderId="0" xfId="0" applyNumberFormat="1" applyFont="1" applyFill="1" applyBorder="1" applyAlignment="1">
      <alignment horizontal="center" vertical="center" wrapText="1"/>
    </xf>
    <xf numFmtId="4" fontId="93" fillId="0" borderId="0" xfId="0" applyNumberFormat="1" applyFont="1" applyFill="1" applyBorder="1" applyAlignment="1">
      <alignment horizontal="center" vertical="center" wrapText="1"/>
    </xf>
    <xf numFmtId="4" fontId="106" fillId="0" borderId="36" xfId="0" applyNumberFormat="1" applyFont="1" applyFill="1" applyBorder="1" applyAlignment="1">
      <alignment horizontal="center" vertical="center" wrapText="1"/>
    </xf>
    <xf numFmtId="4" fontId="93" fillId="0" borderId="0" xfId="60" applyNumberFormat="1" applyFont="1" applyFill="1" applyBorder="1" applyAlignment="1">
      <alignment horizontal="center" vertical="center" wrapText="1"/>
    </xf>
    <xf numFmtId="0" fontId="19" fillId="0" borderId="0" xfId="0" applyFont="1" applyFill="1" applyBorder="1"/>
    <xf numFmtId="4" fontId="37" fillId="0" borderId="36" xfId="0" applyNumberFormat="1" applyFont="1" applyFill="1" applyBorder="1" applyAlignment="1">
      <alignment horizontal="center" vertical="center"/>
    </xf>
    <xf numFmtId="4" fontId="93" fillId="0" borderId="31" xfId="0" applyNumberFormat="1" applyFont="1" applyBorder="1" applyAlignment="1">
      <alignment horizontal="center" vertical="center"/>
    </xf>
    <xf numFmtId="4" fontId="95" fillId="0" borderId="21" xfId="0" applyNumberFormat="1" applyFont="1" applyBorder="1" applyAlignment="1">
      <alignment horizontal="center"/>
    </xf>
    <xf numFmtId="4" fontId="93" fillId="0" borderId="21" xfId="0" applyNumberFormat="1" applyFont="1" applyBorder="1" applyAlignment="1">
      <alignment horizontal="center"/>
    </xf>
    <xf numFmtId="4" fontId="93" fillId="0" borderId="36" xfId="0" applyNumberFormat="1" applyFont="1" applyBorder="1" applyAlignment="1">
      <alignment horizontal="center"/>
    </xf>
    <xf numFmtId="4" fontId="52" fillId="0" borderId="21" xfId="0" applyNumberFormat="1" applyFont="1" applyFill="1" applyBorder="1" applyAlignment="1">
      <alignment horizontal="center" vertical="center" wrapText="1"/>
    </xf>
    <xf numFmtId="4" fontId="91" fillId="0" borderId="21" xfId="0" applyNumberFormat="1" applyFont="1" applyFill="1" applyBorder="1" applyAlignment="1">
      <alignment horizontal="center" vertical="center" wrapText="1"/>
    </xf>
    <xf numFmtId="166" fontId="52" fillId="0" borderId="21" xfId="0" applyNumberFormat="1" applyFont="1" applyFill="1" applyBorder="1" applyAlignment="1">
      <alignment horizontal="center" vertical="center" wrapText="1"/>
    </xf>
    <xf numFmtId="0" fontId="91" fillId="0" borderId="60" xfId="37" applyFont="1" applyFill="1" applyBorder="1" applyAlignment="1">
      <alignment horizontal="center" vertical="center" wrapText="1"/>
    </xf>
    <xf numFmtId="0" fontId="45" fillId="0" borderId="34" xfId="43" applyFont="1" applyFill="1" applyBorder="1" applyAlignment="1">
      <alignment horizontal="center" vertical="center" wrapText="1"/>
    </xf>
    <xf numFmtId="0" fontId="91" fillId="0" borderId="34" xfId="43" applyFont="1" applyFill="1" applyBorder="1" applyAlignment="1">
      <alignment horizontal="center" vertical="center" wrapText="1"/>
    </xf>
    <xf numFmtId="0" fontId="109" fillId="0" borderId="34" xfId="43" applyFont="1" applyFill="1" applyBorder="1" applyAlignment="1">
      <alignment horizontal="center" vertical="center" wrapText="1"/>
    </xf>
    <xf numFmtId="0" fontId="37" fillId="0" borderId="0" xfId="0" applyFont="1" applyFill="1" applyBorder="1" applyAlignment="1">
      <alignment horizontal="center" vertical="center"/>
    </xf>
    <xf numFmtId="4" fontId="37" fillId="0" borderId="0" xfId="0" applyNumberFormat="1" applyFont="1" applyFill="1" applyBorder="1" applyAlignment="1" applyProtection="1">
      <alignment horizontal="center" vertical="center"/>
      <protection locked="0"/>
    </xf>
    <xf numFmtId="166" fontId="37" fillId="0" borderId="0" xfId="0" applyNumberFormat="1" applyFont="1" applyFill="1" applyBorder="1" applyAlignment="1" applyProtection="1">
      <alignment horizontal="center" vertical="center"/>
      <protection locked="0"/>
    </xf>
    <xf numFmtId="4" fontId="37" fillId="0" borderId="21" xfId="0" applyNumberFormat="1" applyFont="1" applyBorder="1" applyAlignment="1">
      <alignment horizontal="center"/>
    </xf>
    <xf numFmtId="4" fontId="38" fillId="0" borderId="21" xfId="0" applyNumberFormat="1" applyFont="1" applyBorder="1" applyAlignment="1">
      <alignment horizontal="center"/>
    </xf>
    <xf numFmtId="0" fontId="37" fillId="0" borderId="0" xfId="60" applyFont="1" applyFill="1" applyBorder="1" applyAlignment="1">
      <alignment horizontal="justify" vertical="top" wrapText="1"/>
    </xf>
    <xf numFmtId="0" fontId="43" fillId="0" borderId="0" xfId="43" applyNumberFormat="1" applyFont="1" applyFill="1" applyBorder="1" applyAlignment="1" applyProtection="1">
      <alignment horizontal="justify" vertical="center" wrapText="1"/>
    </xf>
    <xf numFmtId="0" fontId="68" fillId="0" borderId="0" xfId="71" applyFont="1" applyFill="1" applyBorder="1" applyAlignment="1">
      <alignment horizontal="center" vertical="center"/>
    </xf>
    <xf numFmtId="0" fontId="0" fillId="0" borderId="0" xfId="0" applyBorder="1" applyAlignment="1">
      <alignment vertical="center"/>
    </xf>
    <xf numFmtId="0" fontId="68" fillId="0" borderId="0" xfId="71" applyFont="1" applyFill="1" applyBorder="1" applyAlignment="1">
      <alignment horizontal="center" vertical="center" wrapText="1"/>
    </xf>
    <xf numFmtId="0" fontId="53" fillId="0" borderId="0" xfId="43" applyFont="1" applyFill="1" applyBorder="1" applyAlignment="1">
      <alignment horizontal="center" vertical="center" wrapText="1"/>
    </xf>
    <xf numFmtId="0" fontId="49" fillId="0" borderId="12" xfId="43" applyFont="1" applyFill="1" applyBorder="1" applyAlignment="1">
      <alignment horizontal="right" vertical="center"/>
    </xf>
    <xf numFmtId="0" fontId="0" fillId="0" borderId="12" xfId="0" applyBorder="1" applyAlignment="1">
      <alignment horizontal="right" vertical="center"/>
    </xf>
    <xf numFmtId="0" fontId="0" fillId="0" borderId="0" xfId="0" applyBorder="1" applyAlignment="1">
      <alignment horizontal="justify" vertical="top" wrapText="1"/>
    </xf>
    <xf numFmtId="0" fontId="38" fillId="0" borderId="0" xfId="60" applyFont="1" applyFill="1" applyBorder="1" applyAlignment="1">
      <alignment horizontal="left" vertical="top" wrapText="1"/>
    </xf>
    <xf numFmtId="0" fontId="37" fillId="0" borderId="0" xfId="60" applyFont="1" applyFill="1" applyBorder="1" applyAlignment="1">
      <alignment horizontal="left" vertical="top" wrapText="1"/>
    </xf>
    <xf numFmtId="0" fontId="37" fillId="0" borderId="12" xfId="60" applyFont="1" applyFill="1" applyBorder="1" applyAlignment="1">
      <alignment horizontal="justify" vertical="top" wrapText="1"/>
    </xf>
    <xf numFmtId="0" fontId="38" fillId="0" borderId="0" xfId="60" applyFont="1" applyFill="1" applyBorder="1" applyAlignment="1">
      <alignment horizontal="left" vertical="center" wrapText="1"/>
    </xf>
    <xf numFmtId="0" fontId="38" fillId="0" borderId="0" xfId="60" applyFont="1" applyFill="1" applyBorder="1" applyAlignment="1">
      <alignment horizontal="justify" vertical="top" wrapText="1"/>
    </xf>
    <xf numFmtId="0" fontId="0" fillId="0" borderId="0" xfId="0" applyFill="1" applyBorder="1" applyAlignment="1">
      <alignment horizontal="justify" vertical="top" wrapText="1"/>
    </xf>
    <xf numFmtId="0" fontId="45" fillId="0" borderId="34" xfId="43" applyFont="1" applyFill="1" applyBorder="1" applyAlignment="1">
      <alignment horizontal="center" vertical="center" wrapText="1"/>
    </xf>
    <xf numFmtId="0" fontId="43" fillId="0" borderId="0" xfId="43" applyNumberFormat="1" applyFont="1" applyFill="1" applyBorder="1" applyAlignment="1" applyProtection="1">
      <alignment horizontal="left" vertical="center" wrapText="1"/>
    </xf>
    <xf numFmtId="0" fontId="46" fillId="0" borderId="34" xfId="43" applyFont="1" applyFill="1" applyBorder="1" applyAlignment="1">
      <alignment horizontal="center" vertical="center" wrapText="1"/>
    </xf>
    <xf numFmtId="0" fontId="43" fillId="0" borderId="0" xfId="43" applyFont="1" applyFill="1" applyBorder="1" applyAlignment="1">
      <alignment horizontal="left" vertical="center" wrapText="1"/>
    </xf>
    <xf numFmtId="0" fontId="54" fillId="0" borderId="0" xfId="43" applyFont="1" applyFill="1" applyBorder="1" applyAlignment="1">
      <alignment horizontal="left" vertical="center" wrapText="1"/>
    </xf>
    <xf numFmtId="0" fontId="46" fillId="0" borderId="0" xfId="43" applyNumberFormat="1" applyFont="1" applyFill="1" applyBorder="1" applyAlignment="1" applyProtection="1">
      <alignment horizontal="left" vertical="center" wrapText="1"/>
    </xf>
    <xf numFmtId="0" fontId="19" fillId="0" borderId="0" xfId="0" applyFont="1" applyBorder="1" applyAlignment="1">
      <alignment horizontal="left" vertical="top" wrapText="1"/>
    </xf>
    <xf numFmtId="0" fontId="19" fillId="0" borderId="0" xfId="0" applyFont="1" applyFill="1" applyBorder="1" applyAlignment="1">
      <alignment horizontal="justify" vertical="top" wrapText="1"/>
    </xf>
    <xf numFmtId="0" fontId="0" fillId="0" borderId="0" xfId="0" applyBorder="1" applyAlignment="1">
      <alignment horizontal="left" vertical="top" wrapText="1"/>
    </xf>
    <xf numFmtId="0" fontId="52" fillId="0" borderId="0" xfId="0" applyFont="1" applyBorder="1" applyAlignment="1">
      <alignment horizontal="justify" vertical="top" wrapText="1"/>
    </xf>
    <xf numFmtId="0" fontId="91" fillId="0" borderId="0" xfId="0" applyFont="1" applyBorder="1" applyAlignment="1">
      <alignment horizontal="left" vertical="top" wrapText="1"/>
    </xf>
    <xf numFmtId="0" fontId="91" fillId="0" borderId="0" xfId="0" applyFont="1" applyFill="1" applyBorder="1" applyAlignment="1">
      <alignment horizontal="justify" vertical="top" wrapText="1"/>
    </xf>
    <xf numFmtId="0" fontId="52" fillId="0" borderId="0" xfId="0" applyFont="1" applyFill="1" applyBorder="1" applyAlignment="1">
      <alignment horizontal="justify" vertical="top" wrapText="1"/>
    </xf>
    <xf numFmtId="0" fontId="54" fillId="0" borderId="0" xfId="37" applyFont="1" applyFill="1" applyBorder="1" applyAlignment="1">
      <alignment horizontal="left" vertical="center" wrapText="1"/>
    </xf>
    <xf numFmtId="0" fontId="52" fillId="0" borderId="0" xfId="0" applyFont="1" applyBorder="1" applyAlignment="1">
      <alignment horizontal="left" vertical="top" wrapText="1"/>
    </xf>
    <xf numFmtId="0" fontId="47" fillId="0" borderId="30" xfId="37" applyFont="1" applyFill="1" applyBorder="1" applyAlignment="1">
      <alignment horizontal="left" vertical="center" wrapText="1"/>
    </xf>
    <xf numFmtId="0" fontId="47" fillId="0" borderId="0" xfId="42" applyFont="1" applyFill="1" applyBorder="1" applyAlignment="1">
      <alignment horizontal="left" vertical="center" wrapText="1"/>
    </xf>
    <xf numFmtId="0" fontId="46" fillId="0" borderId="34" xfId="37" applyFont="1" applyFill="1" applyBorder="1" applyAlignment="1">
      <alignment horizontal="center" vertical="center" wrapText="1"/>
    </xf>
    <xf numFmtId="0" fontId="49" fillId="0" borderId="0" xfId="37" applyFont="1" applyFill="1" applyBorder="1" applyAlignment="1">
      <alignment horizontal="left" vertical="center" wrapText="1"/>
    </xf>
    <xf numFmtId="0" fontId="44" fillId="0" borderId="0" xfId="37" applyFont="1" applyFill="1" applyBorder="1" applyAlignment="1">
      <alignment horizontal="left" vertical="center" wrapText="1"/>
    </xf>
    <xf numFmtId="0" fontId="79" fillId="0" borderId="0" xfId="71" applyFont="1" applyFill="1" applyBorder="1" applyAlignment="1">
      <alignment horizontal="center" vertical="center" wrapText="1"/>
    </xf>
    <xf numFmtId="0" fontId="56" fillId="0" borderId="34" xfId="37" applyFont="1" applyFill="1" applyBorder="1" applyAlignment="1">
      <alignment horizontal="center" vertical="center" wrapText="1"/>
    </xf>
    <xf numFmtId="0" fontId="45" fillId="0" borderId="34" xfId="37" applyFont="1" applyFill="1" applyBorder="1" applyAlignment="1">
      <alignment horizontal="center" vertical="center" wrapText="1"/>
    </xf>
    <xf numFmtId="0" fontId="91" fillId="0" borderId="34" xfId="37" applyFont="1" applyFill="1" applyBorder="1" applyAlignment="1">
      <alignment horizontal="center" vertical="center" wrapText="1"/>
    </xf>
    <xf numFmtId="4" fontId="91" fillId="0" borderId="32" xfId="60" applyNumberFormat="1" applyFont="1" applyFill="1" applyBorder="1" applyAlignment="1">
      <alignment horizontal="center" vertical="center" wrapText="1"/>
    </xf>
    <xf numFmtId="4" fontId="91" fillId="0" borderId="33" xfId="60" applyNumberFormat="1" applyFont="1" applyFill="1" applyBorder="1" applyAlignment="1">
      <alignment horizontal="center" vertical="center" wrapText="1"/>
    </xf>
    <xf numFmtId="0" fontId="91" fillId="0" borderId="32" xfId="37" applyFont="1" applyFill="1" applyBorder="1" applyAlignment="1">
      <alignment horizontal="center" vertical="center" wrapText="1"/>
    </xf>
    <xf numFmtId="0" fontId="91" fillId="0" borderId="60" xfId="37" applyFont="1" applyFill="1" applyBorder="1" applyAlignment="1">
      <alignment horizontal="center" vertical="center" wrapText="1"/>
    </xf>
    <xf numFmtId="0" fontId="45" fillId="0" borderId="29" xfId="37" applyFont="1" applyFill="1" applyBorder="1" applyAlignment="1">
      <alignment horizontal="center" vertical="center" wrapText="1"/>
    </xf>
    <xf numFmtId="0" fontId="45" fillId="0" borderId="30" xfId="37" applyFont="1" applyFill="1" applyBorder="1" applyAlignment="1">
      <alignment horizontal="center" vertical="center" wrapText="1"/>
    </xf>
    <xf numFmtId="0" fontId="45" fillId="0" borderId="31" xfId="37" applyFont="1" applyFill="1" applyBorder="1" applyAlignment="1">
      <alignment horizontal="center" vertical="center" wrapText="1"/>
    </xf>
    <xf numFmtId="0" fontId="45" fillId="0" borderId="20" xfId="37" applyFont="1" applyFill="1" applyBorder="1" applyAlignment="1">
      <alignment horizontal="center" vertical="center" wrapText="1"/>
    </xf>
    <xf numFmtId="0" fontId="45" fillId="0" borderId="0" xfId="37" applyFont="1" applyFill="1" applyBorder="1" applyAlignment="1">
      <alignment horizontal="center" vertical="center" wrapText="1"/>
    </xf>
    <xf numFmtId="0" fontId="45" fillId="0" borderId="21" xfId="37" applyFont="1" applyFill="1" applyBorder="1" applyAlignment="1">
      <alignment horizontal="center" vertical="center" wrapText="1"/>
    </xf>
    <xf numFmtId="0" fontId="91" fillId="0" borderId="0" xfId="0" applyFont="1" applyFill="1" applyBorder="1" applyAlignment="1">
      <alignment horizontal="left" vertical="top" wrapText="1"/>
    </xf>
    <xf numFmtId="0" fontId="43" fillId="0" borderId="12" xfId="60" applyFont="1" applyFill="1" applyBorder="1" applyAlignment="1">
      <alignment horizontal="left" vertical="center" wrapText="1"/>
    </xf>
    <xf numFmtId="0" fontId="53" fillId="0" borderId="0" xfId="44" applyFont="1" applyFill="1" applyAlignment="1">
      <alignment horizontal="center" vertical="center" wrapText="1"/>
    </xf>
    <xf numFmtId="0" fontId="46" fillId="0" borderId="11" xfId="44" applyFont="1" applyFill="1" applyBorder="1" applyAlignment="1">
      <alignment horizontal="center" vertical="center" wrapText="1"/>
    </xf>
    <xf numFmtId="0" fontId="38" fillId="0" borderId="10" xfId="71" applyFont="1" applyBorder="1" applyAlignment="1">
      <alignment horizontal="center" vertical="center" wrapText="1"/>
    </xf>
    <xf numFmtId="0" fontId="37" fillId="0" borderId="0" xfId="44" applyFont="1" applyFill="1" applyBorder="1" applyAlignment="1">
      <alignment horizontal="justify" vertical="center" wrapText="1"/>
    </xf>
    <xf numFmtId="0" fontId="38" fillId="0" borderId="10" xfId="71" applyFont="1" applyFill="1" applyBorder="1" applyAlignment="1">
      <alignment horizontal="center" vertical="center" wrapText="1"/>
    </xf>
    <xf numFmtId="0" fontId="38" fillId="0" borderId="10" xfId="84" applyFont="1" applyFill="1" applyBorder="1" applyAlignment="1">
      <alignment horizontal="center" vertical="center" wrapText="1"/>
    </xf>
    <xf numFmtId="0" fontId="43" fillId="0" borderId="10" xfId="58" applyFont="1" applyFill="1" applyBorder="1" applyAlignment="1" applyProtection="1">
      <alignment horizontal="center" vertical="center" wrapText="1"/>
      <protection locked="0"/>
    </xf>
    <xf numFmtId="0" fontId="52" fillId="0" borderId="10" xfId="84" applyFont="1" applyBorder="1" applyAlignment="1">
      <alignment horizontal="center" vertical="center"/>
    </xf>
    <xf numFmtId="49" fontId="52" fillId="0" borderId="10" xfId="84" applyNumberFormat="1" applyFont="1" applyBorder="1" applyAlignment="1">
      <alignment horizontal="center" vertical="center" wrapText="1"/>
    </xf>
    <xf numFmtId="49" fontId="77" fillId="0" borderId="10" xfId="84" applyNumberFormat="1" applyFont="1" applyBorder="1" applyAlignment="1">
      <alignment horizontal="center" vertical="center" wrapText="1"/>
    </xf>
    <xf numFmtId="0" fontId="77" fillId="0" borderId="10" xfId="84" applyFont="1" applyBorder="1" applyAlignment="1">
      <alignment horizontal="center" vertical="center" wrapText="1"/>
    </xf>
    <xf numFmtId="0" fontId="92" fillId="0" borderId="57" xfId="0" applyFont="1" applyFill="1" applyBorder="1" applyAlignment="1">
      <alignment horizontal="center" vertical="top" wrapText="1"/>
    </xf>
    <xf numFmtId="0" fontId="92" fillId="0" borderId="58" xfId="0" applyFont="1" applyFill="1" applyBorder="1" applyAlignment="1">
      <alignment horizontal="center" vertical="top" wrapText="1"/>
    </xf>
    <xf numFmtId="0" fontId="92" fillId="0" borderId="59" xfId="0" applyFont="1" applyFill="1" applyBorder="1" applyAlignment="1">
      <alignment horizontal="center" vertical="top" wrapText="1"/>
    </xf>
    <xf numFmtId="0" fontId="98" fillId="0" borderId="56" xfId="208" applyFont="1" applyFill="1" applyBorder="1" applyAlignment="1">
      <alignment horizontal="center"/>
    </xf>
    <xf numFmtId="0" fontId="98" fillId="0" borderId="37" xfId="208" applyFont="1" applyFill="1" applyBorder="1" applyAlignment="1">
      <alignment horizontal="center"/>
    </xf>
    <xf numFmtId="0" fontId="98" fillId="0" borderId="38" xfId="208" applyFont="1" applyFill="1" applyBorder="1" applyAlignment="1">
      <alignment horizontal="center"/>
    </xf>
    <xf numFmtId="0" fontId="43" fillId="0" borderId="10" xfId="37" applyFont="1" applyFill="1" applyBorder="1" applyAlignment="1">
      <alignment horizontal="center" vertical="center" wrapText="1"/>
    </xf>
    <xf numFmtId="0" fontId="46" fillId="0" borderId="29" xfId="37" applyFont="1" applyFill="1" applyBorder="1" applyAlignment="1">
      <alignment horizontal="center" vertical="center" wrapText="1"/>
    </xf>
    <xf numFmtId="0" fontId="46" fillId="0" borderId="30" xfId="37" applyFont="1" applyFill="1" applyBorder="1" applyAlignment="1">
      <alignment horizontal="center" vertical="center" wrapText="1"/>
    </xf>
    <xf numFmtId="0" fontId="46" fillId="0" borderId="31" xfId="37" applyFont="1" applyFill="1" applyBorder="1" applyAlignment="1">
      <alignment horizontal="center" vertical="center" wrapText="1"/>
    </xf>
    <xf numFmtId="0" fontId="46" fillId="0" borderId="20" xfId="37" applyFont="1" applyFill="1" applyBorder="1" applyAlignment="1">
      <alignment horizontal="center" vertical="center" wrapText="1"/>
    </xf>
    <xf numFmtId="0" fontId="46" fillId="0" borderId="0" xfId="37" applyFont="1" applyFill="1" applyBorder="1" applyAlignment="1">
      <alignment horizontal="center" vertical="center" wrapText="1"/>
    </xf>
    <xf numFmtId="0" fontId="46" fillId="0" borderId="21" xfId="37" applyFont="1" applyFill="1" applyBorder="1" applyAlignment="1">
      <alignment horizontal="center" vertical="center" wrapText="1"/>
    </xf>
    <xf numFmtId="0" fontId="46" fillId="0" borderId="10" xfId="37" applyFont="1" applyFill="1" applyBorder="1" applyAlignment="1">
      <alignment horizontal="center" vertical="center" wrapText="1"/>
    </xf>
    <xf numFmtId="164" fontId="99" fillId="0" borderId="53" xfId="0" applyNumberFormat="1" applyFont="1" applyFill="1" applyBorder="1" applyAlignment="1">
      <alignment horizontal="center" vertical="top" wrapText="1"/>
    </xf>
    <xf numFmtId="164" fontId="99" fillId="0" borderId="40" xfId="0" applyNumberFormat="1" applyFont="1" applyFill="1" applyBorder="1" applyAlignment="1">
      <alignment horizontal="center" vertical="top" wrapText="1"/>
    </xf>
    <xf numFmtId="0" fontId="99" fillId="0" borderId="41" xfId="0" applyFont="1" applyFill="1" applyBorder="1" applyAlignment="1">
      <alignment horizontal="center" vertical="top" wrapText="1"/>
    </xf>
    <xf numFmtId="0" fontId="99" fillId="0" borderId="39" xfId="0" applyFont="1" applyFill="1" applyBorder="1" applyAlignment="1">
      <alignment horizontal="center" vertical="top" wrapText="1"/>
    </xf>
    <xf numFmtId="0" fontId="99" fillId="0" borderId="42" xfId="0" applyFont="1" applyFill="1" applyBorder="1" applyAlignment="1">
      <alignment horizontal="center" vertical="top" wrapText="1"/>
    </xf>
    <xf numFmtId="4" fontId="38" fillId="0" borderId="32" xfId="60" applyNumberFormat="1" applyFont="1" applyFill="1" applyBorder="1" applyAlignment="1">
      <alignment horizontal="center" vertical="center" wrapText="1"/>
    </xf>
    <xf numFmtId="4" fontId="38" fillId="0" borderId="33" xfId="60" applyNumberFormat="1" applyFont="1" applyFill="1" applyBorder="1" applyAlignment="1">
      <alignment horizontal="center" vertical="center" wrapText="1"/>
    </xf>
    <xf numFmtId="164" fontId="100" fillId="0" borderId="32" xfId="206" applyNumberFormat="1" applyFont="1" applyFill="1" applyBorder="1" applyAlignment="1">
      <alignment horizontal="center" vertical="top" wrapText="1"/>
    </xf>
    <xf numFmtId="164" fontId="100" fillId="0" borderId="46" xfId="206" applyNumberFormat="1" applyFont="1" applyFill="1" applyBorder="1" applyAlignment="1">
      <alignment horizontal="center" vertical="top" wrapText="1"/>
    </xf>
    <xf numFmtId="0" fontId="100" fillId="0" borderId="49" xfId="0" applyFont="1" applyFill="1" applyBorder="1" applyAlignment="1">
      <alignment horizontal="center" vertical="top" wrapText="1"/>
    </xf>
    <xf numFmtId="0" fontId="100" fillId="0" borderId="47" xfId="0" applyFont="1" applyFill="1" applyBorder="1" applyAlignment="1">
      <alignment horizontal="center" vertical="top" wrapText="1"/>
    </xf>
    <xf numFmtId="164" fontId="100" fillId="0" borderId="32" xfId="0" applyNumberFormat="1" applyFont="1" applyFill="1" applyBorder="1" applyAlignment="1">
      <alignment horizontal="center" vertical="top" wrapText="1"/>
    </xf>
    <xf numFmtId="164" fontId="100" fillId="0" borderId="46" xfId="0" applyNumberFormat="1" applyFont="1" applyFill="1" applyBorder="1" applyAlignment="1">
      <alignment horizontal="center" vertical="top" wrapText="1"/>
    </xf>
    <xf numFmtId="0" fontId="100" fillId="0" borderId="32" xfId="0" applyFont="1" applyFill="1" applyBorder="1" applyAlignment="1">
      <alignment horizontal="center" vertical="top"/>
    </xf>
    <xf numFmtId="0" fontId="100" fillId="0" borderId="46" xfId="0" applyFont="1" applyFill="1" applyBorder="1" applyAlignment="1">
      <alignment horizontal="center" vertical="top"/>
    </xf>
    <xf numFmtId="0" fontId="46" fillId="0" borderId="32" xfId="37" applyFont="1" applyFill="1" applyBorder="1" applyAlignment="1">
      <alignment horizontal="center" vertical="center" wrapText="1"/>
    </xf>
    <xf numFmtId="164" fontId="100" fillId="0" borderId="55" xfId="0" applyNumberFormat="1" applyFont="1" applyFill="1" applyBorder="1" applyAlignment="1">
      <alignment horizontal="center" vertical="top" wrapText="1"/>
    </xf>
    <xf numFmtId="164" fontId="100" fillId="0" borderId="45" xfId="0" applyNumberFormat="1" applyFont="1" applyFill="1" applyBorder="1" applyAlignment="1">
      <alignment horizontal="center" vertical="top" wrapText="1"/>
    </xf>
    <xf numFmtId="0" fontId="0" fillId="0" borderId="0" xfId="0" applyFill="1" applyAlignment="1">
      <alignment horizontal="justify" vertical="top" wrapText="1"/>
    </xf>
    <xf numFmtId="49" fontId="37" fillId="0" borderId="0" xfId="0" applyNumberFormat="1" applyFont="1" applyBorder="1" applyAlignment="1">
      <alignment horizontal="center"/>
    </xf>
    <xf numFmtId="0" fontId="83" fillId="0" borderId="0" xfId="43" applyFont="1" applyFill="1" applyBorder="1" applyAlignment="1">
      <alignment horizontal="center" vertical="center" wrapText="1"/>
    </xf>
    <xf numFmtId="0" fontId="91" fillId="0" borderId="34" xfId="0" applyFont="1" applyBorder="1" applyAlignment="1">
      <alignment horizontal="center" vertical="center" wrapText="1"/>
    </xf>
    <xf numFmtId="0" fontId="91" fillId="0" borderId="34" xfId="0" applyFont="1" applyBorder="1" applyAlignment="1">
      <alignment horizontal="center" vertical="center"/>
    </xf>
    <xf numFmtId="0" fontId="38" fillId="0" borderId="34" xfId="0" applyFont="1" applyBorder="1" applyAlignment="1">
      <alignment horizontal="center"/>
    </xf>
    <xf numFmtId="0" fontId="38" fillId="0" borderId="30" xfId="0" applyFont="1" applyBorder="1" applyAlignment="1">
      <alignment horizontal="center"/>
    </xf>
    <xf numFmtId="0" fontId="37" fillId="0" borderId="0" xfId="0" applyFont="1" applyBorder="1" applyAlignment="1">
      <alignment horizontal="center"/>
    </xf>
    <xf numFmtId="49" fontId="38" fillId="0" borderId="0" xfId="0" applyNumberFormat="1" applyFont="1" applyBorder="1" applyAlignment="1">
      <alignment horizontal="center"/>
    </xf>
    <xf numFmtId="0" fontId="38" fillId="0" borderId="0" xfId="0" quotePrefix="1" applyFont="1" applyBorder="1" applyAlignment="1">
      <alignment horizontal="center"/>
    </xf>
    <xf numFmtId="0" fontId="38" fillId="0" borderId="0" xfId="0" applyFont="1" applyBorder="1" applyAlignment="1">
      <alignment horizontal="center"/>
    </xf>
    <xf numFmtId="0" fontId="37" fillId="0" borderId="0" xfId="0" quotePrefix="1" applyFont="1" applyBorder="1" applyAlignment="1">
      <alignment horizontal="center"/>
    </xf>
    <xf numFmtId="0" fontId="104" fillId="0" borderId="0" xfId="43" applyFont="1" applyFill="1" applyAlignment="1">
      <alignment horizontal="right" vertical="center"/>
    </xf>
    <xf numFmtId="0" fontId="37" fillId="0" borderId="12" xfId="0" quotePrefix="1" applyFont="1" applyBorder="1" applyAlignment="1">
      <alignment horizontal="center"/>
    </xf>
  </cellXfs>
  <cellStyles count="209">
    <cellStyle name="20% - Акцент1" xfId="1" builtinId="30" customBuiltin="1"/>
    <cellStyle name="20% - Акцент1 2" xfId="86"/>
    <cellStyle name="20% - Акцент1 3" xfId="162"/>
    <cellStyle name="20% - Акцент2" xfId="2" builtinId="34" customBuiltin="1"/>
    <cellStyle name="20% - Акцент2 2" xfId="87"/>
    <cellStyle name="20% - Акцент2 3" xfId="163"/>
    <cellStyle name="20% - Акцент3" xfId="3" builtinId="38" customBuiltin="1"/>
    <cellStyle name="20% - Акцент3 2" xfId="88"/>
    <cellStyle name="20% - Акцент3 3" xfId="164"/>
    <cellStyle name="20% - Акцент4" xfId="4" builtinId="42" customBuiltin="1"/>
    <cellStyle name="20% - Акцент4 2" xfId="89"/>
    <cellStyle name="20% - Акцент4 3" xfId="165"/>
    <cellStyle name="20% - Акцент5" xfId="5" builtinId="46" customBuiltin="1"/>
    <cellStyle name="20% - Акцент5 2" xfId="90"/>
    <cellStyle name="20% - Акцент5 3" xfId="166"/>
    <cellStyle name="20% - Акцент6" xfId="6" builtinId="50" customBuiltin="1"/>
    <cellStyle name="20% - Акцент6 2" xfId="91"/>
    <cellStyle name="20% - Акцент6 3" xfId="167"/>
    <cellStyle name="40% - Акцент1" xfId="7" builtinId="31" customBuiltin="1"/>
    <cellStyle name="40% - Акцент1 2" xfId="92"/>
    <cellStyle name="40% - Акцент1 3" xfId="168"/>
    <cellStyle name="40% - Акцент2" xfId="8" builtinId="35" customBuiltin="1"/>
    <cellStyle name="40% - Акцент2 2" xfId="93"/>
    <cellStyle name="40% - Акцент2 3" xfId="169"/>
    <cellStyle name="40% - Акцент3" xfId="9" builtinId="39" customBuiltin="1"/>
    <cellStyle name="40% - Акцент3 2" xfId="94"/>
    <cellStyle name="40% - Акцент3 3" xfId="170"/>
    <cellStyle name="40% - Акцент4" xfId="10" builtinId="43" customBuiltin="1"/>
    <cellStyle name="40% - Акцент4 2" xfId="95"/>
    <cellStyle name="40% - Акцент4 3" xfId="171"/>
    <cellStyle name="40% - Акцент5" xfId="11" builtinId="47" customBuiltin="1"/>
    <cellStyle name="40% - Акцент5 2" xfId="96"/>
    <cellStyle name="40% - Акцент5 3" xfId="172"/>
    <cellStyle name="40% - Акцент6" xfId="12" builtinId="51" customBuiltin="1"/>
    <cellStyle name="40% - Акцент6 2" xfId="97"/>
    <cellStyle name="40% - Акцент6 3" xfId="173"/>
    <cellStyle name="60% - Акцент1" xfId="13" builtinId="32" customBuiltin="1"/>
    <cellStyle name="60% - Акцент1 2" xfId="98"/>
    <cellStyle name="60% - Акцент1 3" xfId="174"/>
    <cellStyle name="60% - Акцент2" xfId="14" builtinId="36" customBuiltin="1"/>
    <cellStyle name="60% - Акцент2 2" xfId="99"/>
    <cellStyle name="60% - Акцент2 3" xfId="175"/>
    <cellStyle name="60% - Акцент3" xfId="15" builtinId="40" customBuiltin="1"/>
    <cellStyle name="60% - Акцент3 2" xfId="100"/>
    <cellStyle name="60% - Акцент3 3" xfId="176"/>
    <cellStyle name="60% - Акцент4" xfId="16" builtinId="44" customBuiltin="1"/>
    <cellStyle name="60% - Акцент4 2" xfId="101"/>
    <cellStyle name="60% - Акцент4 3" xfId="177"/>
    <cellStyle name="60% - Акцент5" xfId="17" builtinId="48" customBuiltin="1"/>
    <cellStyle name="60% - Акцент5 2" xfId="102"/>
    <cellStyle name="60% - Акцент5 3" xfId="178"/>
    <cellStyle name="60% - Акцент6" xfId="18" builtinId="52" customBuiltin="1"/>
    <cellStyle name="60% - Акцент6 2" xfId="103"/>
    <cellStyle name="60% - Акцент6 3" xfId="179"/>
    <cellStyle name="Акцент1" xfId="19" builtinId="29" customBuiltin="1"/>
    <cellStyle name="Акцент1 2" xfId="104"/>
    <cellStyle name="Акцент1 3" xfId="180"/>
    <cellStyle name="Акцент2" xfId="20" builtinId="33" customBuiltin="1"/>
    <cellStyle name="Акцент2 2" xfId="105"/>
    <cellStyle name="Акцент2 3" xfId="181"/>
    <cellStyle name="Акцент3" xfId="21" builtinId="37" customBuiltin="1"/>
    <cellStyle name="Акцент3 2" xfId="106"/>
    <cellStyle name="Акцент3 3" xfId="182"/>
    <cellStyle name="Акцент4" xfId="22" builtinId="41" customBuiltin="1"/>
    <cellStyle name="Акцент4 2" xfId="107"/>
    <cellStyle name="Акцент4 3" xfId="183"/>
    <cellStyle name="Акцент5" xfId="23" builtinId="45" customBuiltin="1"/>
    <cellStyle name="Акцент5 2" xfId="108"/>
    <cellStyle name="Акцент5 3" xfId="184"/>
    <cellStyle name="Акцент6" xfId="24" builtinId="49" customBuiltin="1"/>
    <cellStyle name="Акцент6 2" xfId="109"/>
    <cellStyle name="Акцент6 3" xfId="185"/>
    <cellStyle name="Ввод " xfId="25" builtinId="20" customBuiltin="1"/>
    <cellStyle name="Ввод  2" xfId="110"/>
    <cellStyle name="Ввод  3" xfId="186"/>
    <cellStyle name="Вывод" xfId="26" builtinId="21" customBuiltin="1"/>
    <cellStyle name="Вывод 2" xfId="111"/>
    <cellStyle name="Вывод 3" xfId="187"/>
    <cellStyle name="Вычисление" xfId="27" builtinId="22" customBuiltin="1"/>
    <cellStyle name="Вычисление 2" xfId="112"/>
    <cellStyle name="Вычисление 3" xfId="188"/>
    <cellStyle name="Гиперссылка" xfId="207" builtinId="8"/>
    <cellStyle name="Гиперссылка 2" xfId="73"/>
    <cellStyle name="Денежный 2" xfId="28"/>
    <cellStyle name="Денежный 3" xfId="189"/>
    <cellStyle name="Заголовок 1" xfId="29" builtinId="16" customBuiltin="1"/>
    <cellStyle name="Заголовок 1 2" xfId="113"/>
    <cellStyle name="Заголовок 1 3" xfId="190"/>
    <cellStyle name="Заголовок 2" xfId="30" builtinId="17" customBuiltin="1"/>
    <cellStyle name="Заголовок 2 2" xfId="114"/>
    <cellStyle name="Заголовок 2 3" xfId="191"/>
    <cellStyle name="Заголовок 3" xfId="31" builtinId="18" customBuiltin="1"/>
    <cellStyle name="Заголовок 3 2" xfId="115"/>
    <cellStyle name="Заголовок 3 3" xfId="192"/>
    <cellStyle name="Заголовок 4" xfId="32" builtinId="19" customBuiltin="1"/>
    <cellStyle name="Заголовок 4 2" xfId="116"/>
    <cellStyle name="Заголовок 4 3" xfId="193"/>
    <cellStyle name="Итог" xfId="33" builtinId="25" customBuiltin="1"/>
    <cellStyle name="Итог 2" xfId="117"/>
    <cellStyle name="Итог 3" xfId="194"/>
    <cellStyle name="Контрольная ячейка" xfId="34" builtinId="23" customBuiltin="1"/>
    <cellStyle name="Контрольная ячейка 2" xfId="118"/>
    <cellStyle name="Контрольная ячейка 3" xfId="195"/>
    <cellStyle name="Надстрочный" xfId="133"/>
    <cellStyle name="Название" xfId="35" builtinId="15" customBuiltin="1"/>
    <cellStyle name="Название 2" xfId="119"/>
    <cellStyle name="Название 3" xfId="196"/>
    <cellStyle name="Нейтральный" xfId="36" builtinId="28" customBuiltin="1"/>
    <cellStyle name="Нейтральный 2" xfId="120"/>
    <cellStyle name="Нейтральный 3" xfId="197"/>
    <cellStyle name="Обычный" xfId="0" builtinId="0"/>
    <cellStyle name="Обычный 10" xfId="59"/>
    <cellStyle name="Обычный 11" xfId="61"/>
    <cellStyle name="Обычный 11 2" xfId="80"/>
    <cellStyle name="Обычный 12" xfId="62"/>
    <cellStyle name="Обычный 12 2" xfId="121"/>
    <cellStyle name="Обычный 13" xfId="63"/>
    <cellStyle name="Обычный 13 2" xfId="122"/>
    <cellStyle name="Обычный 14" xfId="64"/>
    <cellStyle name="Обычный 15" xfId="65"/>
    <cellStyle name="Обычный 15 2" xfId="123"/>
    <cellStyle name="Обычный 16" xfId="66"/>
    <cellStyle name="Обычный 16 2" xfId="67"/>
    <cellStyle name="Обычный 17" xfId="72"/>
    <cellStyle name="Обычный 18" xfId="74"/>
    <cellStyle name="Обычный 19" xfId="76"/>
    <cellStyle name="Обычный 2" xfId="37"/>
    <cellStyle name="Обычный 2 2" xfId="60"/>
    <cellStyle name="Обычный 2 2 2" xfId="68"/>
    <cellStyle name="Обычный 2 2 2 2" xfId="70"/>
    <cellStyle name="Обычный 2 2 2 2 2" xfId="81"/>
    <cellStyle name="Обычный 2 2 2 2 2 2" xfId="138"/>
    <cellStyle name="Обычный 2 2 2 2 2 2 2" xfId="143"/>
    <cellStyle name="Обычный 2 2 2 2 2 3" xfId="141"/>
    <cellStyle name="Обычный 2 2 2 2 3" xfId="135"/>
    <cellStyle name="Обычный 2 2 2 2 3 2" xfId="139"/>
    <cellStyle name="Обычный 2 2 2 2 3 2 2" xfId="144"/>
    <cellStyle name="Обычный 2 2 2 3" xfId="82"/>
    <cellStyle name="Обычный 2 2 2 3 2" xfId="84"/>
    <cellStyle name="Обычный 2 2 2 3 3" xfId="136"/>
    <cellStyle name="Обычный 2 2 2 3 3 2" xfId="140"/>
    <cellStyle name="Обычный 2 2 2 3 3 2 2" xfId="145"/>
    <cellStyle name="Обычный 2 2 2 4" xfId="134"/>
    <cellStyle name="Обычный 2 2 2 4 2" xfId="137"/>
    <cellStyle name="Обычный 2 2 2 4 2 2" xfId="142"/>
    <cellStyle name="Обычный 2 2 2 5 2 2" xfId="148"/>
    <cellStyle name="Обычный 2 2 2 5 2 2 2" xfId="150"/>
    <cellStyle name="Обычный 2 2 2 5 2 2 3" xfId="151"/>
    <cellStyle name="Обычный 2 2 2 5 2 2 3 2" xfId="152"/>
    <cellStyle name="Обычный 2 2 3" xfId="83"/>
    <cellStyle name="Обычный 2 2 4" xfId="85"/>
    <cellStyle name="Обычный 2 2 5" xfId="131"/>
    <cellStyle name="Обычный 2 3" xfId="71"/>
    <cellStyle name="Обычный 20" xfId="77"/>
    <cellStyle name="Обычный 21" xfId="79"/>
    <cellStyle name="Обычный 22" xfId="146"/>
    <cellStyle name="Обычный 22 2" xfId="149"/>
    <cellStyle name="Обычный 23" xfId="153"/>
    <cellStyle name="Обычный 23 2" xfId="147"/>
    <cellStyle name="Обычный 24" xfId="154"/>
    <cellStyle name="Обычный 24 2" xfId="156"/>
    <cellStyle name="Обычный 25" xfId="155"/>
    <cellStyle name="Обычный 25 2" xfId="158"/>
    <cellStyle name="Обычный 26" xfId="157"/>
    <cellStyle name="Обычный 26 2" xfId="160"/>
    <cellStyle name="Обычный 27" xfId="159"/>
    <cellStyle name="Обычный 27 2" xfId="161"/>
    <cellStyle name="Обычный 28" xfId="198"/>
    <cellStyle name="Обычный 3" xfId="38"/>
    <cellStyle name="Обычный 3 2" xfId="75"/>
    <cellStyle name="Обычный 4" xfId="39"/>
    <cellStyle name="Обычный 5" xfId="40"/>
    <cellStyle name="Обычный 6" xfId="41"/>
    <cellStyle name="Обычный 7" xfId="56"/>
    <cellStyle name="Обычный 7 2" xfId="132"/>
    <cellStyle name="Обычный 8" xfId="57"/>
    <cellStyle name="Обычный 8 2" xfId="124"/>
    <cellStyle name="Обычный 9" xfId="58"/>
    <cellStyle name="Обычный_0.2 Сводная форма по РАСХОДАМ" xfId="42"/>
    <cellStyle name="Обычный_изменен.ост" xfId="208"/>
    <cellStyle name="Обычный_Оперотчет за январь-июль 2010 года 19.08.10 г" xfId="43"/>
    <cellStyle name="Обычный_Приложение 4 по объектам" xfId="44"/>
    <cellStyle name="Плохой" xfId="45" builtinId="27" customBuiltin="1"/>
    <cellStyle name="Плохой 2" xfId="125"/>
    <cellStyle name="Плохой 3" xfId="199"/>
    <cellStyle name="Пояснение" xfId="46" builtinId="53" customBuiltin="1"/>
    <cellStyle name="Пояснение 2" xfId="126"/>
    <cellStyle name="Пояснение 3" xfId="200"/>
    <cellStyle name="Примечание" xfId="47" builtinId="10" customBuiltin="1"/>
    <cellStyle name="Примечание 2" xfId="127"/>
    <cellStyle name="Примечание 3" xfId="201"/>
    <cellStyle name="Процентный 2" xfId="78"/>
    <cellStyle name="Связанная ячейка" xfId="48" builtinId="24" customBuiltin="1"/>
    <cellStyle name="Связанная ячейка 2" xfId="128"/>
    <cellStyle name="Связанная ячейка 3" xfId="202"/>
    <cellStyle name="Текст предупреждения" xfId="49" builtinId="11" customBuiltin="1"/>
    <cellStyle name="Текст предупреждения 2" xfId="129"/>
    <cellStyle name="Текст предупреждения 3" xfId="203"/>
    <cellStyle name="Финансовый" xfId="206" builtinId="3"/>
    <cellStyle name="Финансовый 2" xfId="50"/>
    <cellStyle name="Финансовый 3" xfId="51"/>
    <cellStyle name="Финансовый 4" xfId="52"/>
    <cellStyle name="Финансовый 5" xfId="53"/>
    <cellStyle name="Финансовый 6" xfId="54"/>
    <cellStyle name="Финансовый 7" xfId="69"/>
    <cellStyle name="Финансовый 8" xfId="204"/>
    <cellStyle name="Хороший" xfId="55" builtinId="26" customBuiltin="1"/>
    <cellStyle name="Хороший 2" xfId="130"/>
    <cellStyle name="Хороший 3" xfId="20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0099"/>
      <color rgb="FFCCFFCC"/>
      <color rgb="FFFFFFCC"/>
      <color rgb="FF5A06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257175</xdr:colOff>
      <xdr:row>0</xdr:row>
      <xdr:rowOff>95250</xdr:rowOff>
    </xdr:from>
    <xdr:to>
      <xdr:col>13</xdr:col>
      <xdr:colOff>0</xdr:colOff>
      <xdr:row>4</xdr:row>
      <xdr:rowOff>0</xdr:rowOff>
    </xdr:to>
    <xdr:sp macro="" textlink="">
      <xdr:nvSpPr>
        <xdr:cNvPr id="2" name="Text Box 1">
          <a:extLst>
            <a:ext uri="{FF2B5EF4-FFF2-40B4-BE49-F238E27FC236}">
              <a16:creationId xmlns:a16="http://schemas.microsoft.com/office/drawing/2014/main" xmlns="" id="{00000000-0008-0000-0200-000002000000}"/>
            </a:ext>
          </a:extLst>
        </xdr:cNvPr>
        <xdr:cNvSpPr txBox="1">
          <a:spLocks noChangeArrowheads="1"/>
        </xdr:cNvSpPr>
      </xdr:nvSpPr>
      <xdr:spPr bwMode="auto">
        <a:xfrm>
          <a:off x="7029450" y="95250"/>
          <a:ext cx="1781175" cy="885825"/>
        </a:xfrm>
        <a:prstGeom prst="rect">
          <a:avLst/>
        </a:prstGeom>
        <a:solidFill>
          <a:srgbClr val="FFFFFF"/>
        </a:solidFill>
        <a:ln w="9525">
          <a:noFill/>
          <a:miter lim="800000"/>
          <a:headEnd/>
          <a:tailEnd/>
        </a:ln>
      </xdr:spPr>
      <xdr:txBody>
        <a:bodyPr vertOverflow="clip" wrap="square" lIns="27432" tIns="27432" rIns="27432" bIns="0" anchor="t" upright="1"/>
        <a:lstStyle/>
        <a:p>
          <a:pPr algn="ctr" rtl="0">
            <a:defRPr sz="1000"/>
          </a:pPr>
          <a:r>
            <a:rPr lang="ru-RU" sz="1200" b="0" i="0" u="none" strike="noStrike" baseline="0">
              <a:solidFill>
                <a:sysClr val="windowText" lastClr="000000"/>
              </a:solidFill>
              <a:latin typeface="Times New Roman Cyr"/>
              <a:cs typeface="Times New Roman Cyr"/>
            </a:rPr>
            <a:t>Приложение № 4</a:t>
          </a:r>
          <a:endParaRPr lang="ru-RU" sz="1000" b="0" i="0" u="none" strike="noStrike" baseline="0">
            <a:solidFill>
              <a:sysClr val="windowText" lastClr="000000"/>
            </a:solidFill>
            <a:latin typeface="Times New Roman Cyr"/>
            <a:cs typeface="Times New Roman Cyr"/>
          </a:endParaRPr>
        </a:p>
        <a:p>
          <a:pPr algn="ctr" rtl="0">
            <a:defRPr sz="1000"/>
          </a:pPr>
          <a:r>
            <a:rPr lang="ru-RU" sz="1000" b="0" i="0" u="none" strike="noStrike" baseline="0">
              <a:solidFill>
                <a:srgbClr val="000000"/>
              </a:solidFill>
              <a:latin typeface="Times New Roman Cyr"/>
              <a:cs typeface="Times New Roman Cyr"/>
            </a:rPr>
            <a:t> к оперативному докладу о ходе исполнения федерального бюджета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219075</xdr:colOff>
      <xdr:row>0</xdr:row>
      <xdr:rowOff>57150</xdr:rowOff>
    </xdr:from>
    <xdr:to>
      <xdr:col>21</xdr:col>
      <xdr:colOff>491938</xdr:colOff>
      <xdr:row>1</xdr:row>
      <xdr:rowOff>47625</xdr:rowOff>
    </xdr:to>
    <xdr:sp macro="" textlink="">
      <xdr:nvSpPr>
        <xdr:cNvPr id="2" name="Text Box 1">
          <a:extLst>
            <a:ext uri="{FF2B5EF4-FFF2-40B4-BE49-F238E27FC236}">
              <a16:creationId xmlns:a16="http://schemas.microsoft.com/office/drawing/2014/main" xmlns="" id="{00000000-0008-0000-0300-000002000000}"/>
            </a:ext>
          </a:extLst>
        </xdr:cNvPr>
        <xdr:cNvSpPr txBox="1">
          <a:spLocks noChangeArrowheads="1"/>
        </xdr:cNvSpPr>
      </xdr:nvSpPr>
      <xdr:spPr bwMode="auto">
        <a:xfrm>
          <a:off x="11830050" y="57150"/>
          <a:ext cx="2577913" cy="533400"/>
        </a:xfrm>
        <a:prstGeom prst="rect">
          <a:avLst/>
        </a:prstGeom>
        <a:solidFill>
          <a:srgbClr val="FFFFFF"/>
        </a:solidFill>
        <a:ln w="9525">
          <a:noFill/>
          <a:miter lim="800000"/>
          <a:headEnd/>
          <a:tailEnd/>
        </a:ln>
      </xdr:spPr>
      <xdr:txBody>
        <a:bodyPr vertOverflow="clip" wrap="square" lIns="27432" tIns="27432" rIns="27432" bIns="0" anchor="t" upright="1"/>
        <a:lstStyle/>
        <a:p>
          <a:pPr algn="ctr" rtl="0">
            <a:defRPr sz="1000"/>
          </a:pPr>
          <a:r>
            <a:rPr lang="ru-RU" sz="1200" b="0" i="0" u="none" strike="noStrike" baseline="0">
              <a:solidFill>
                <a:sysClr val="windowText" lastClr="000000"/>
              </a:solidFill>
              <a:latin typeface="Times New Roman Cyr"/>
              <a:cs typeface="Times New Roman Cyr"/>
            </a:rPr>
            <a:t>Приложение № </a:t>
          </a:r>
          <a:r>
            <a:rPr lang="en-US" sz="1200" b="0" i="0" u="none" strike="noStrike" baseline="0">
              <a:solidFill>
                <a:sysClr val="windowText" lastClr="000000"/>
              </a:solidFill>
              <a:latin typeface="Times New Roman Cyr"/>
              <a:cs typeface="Times New Roman Cyr"/>
            </a:rPr>
            <a:t>NNN</a:t>
          </a:r>
          <a:endParaRPr lang="ru-RU" sz="1000" b="0" i="0" u="none" strike="noStrike" baseline="0">
            <a:solidFill>
              <a:sysClr val="windowText" lastClr="000000"/>
            </a:solidFill>
            <a:latin typeface="Times New Roman Cyr"/>
            <a:cs typeface="Times New Roman Cyr"/>
          </a:endParaRPr>
        </a:p>
        <a:p>
          <a:pPr algn="ctr" rtl="0">
            <a:defRPr sz="1000"/>
          </a:pPr>
          <a:r>
            <a:rPr lang="ru-RU" sz="1000" b="0" i="0" u="none" strike="noStrike" baseline="0">
              <a:solidFill>
                <a:srgbClr val="000000"/>
              </a:solidFill>
              <a:latin typeface="Times New Roman Cyr"/>
              <a:cs typeface="Times New Roman Cyr"/>
            </a:rPr>
            <a:t> к оперативному докладу о ходе исполнения федерального бюджета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rchive:805/&#1052;&#1086;&#1080;%20&#1076;&#1086;&#1082;&#1091;&#1084;&#1077;&#1085;&#1090;&#1099;/2013%20&#1075;&#1086;&#1076;/&#1054;&#1087;&#1077;&#1088;&#1072;&#1090;&#1080;&#1074;&#1085;&#1099;&#1081;%20&#1086;&#1090;&#1095;&#1077;&#1090;/&#1044;&#1045;&#1050;&#1040;&#1041;&#1056;&#1068;/&#1042;&#1067;&#1061;&#1054;&#1044;/&#1056;&#1040;&#1057;&#1061;&#1054;&#1044;&#1067;/&#1056;&#1072;&#1079;&#1085;&#1086;&#1077;/&#1057;&#1062;&#1056;/&#1057;&#1074;&#1086;&#1076;%20&#1087;&#1086;%20&#1062;&#1057;&#1056;%20&#1073;&#1077;&#1079;%20&#1057;&#1059;&#1052;&#10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rchive:805/&#1052;&#1086;&#1080;%20&#1076;&#1086;&#1082;&#1091;&#1084;&#1077;&#1085;&#1090;&#1099;/2013%20&#1075;&#1086;&#1076;/&#1054;&#1087;&#1077;&#1088;&#1072;&#1090;&#1080;&#1074;&#1085;&#1099;&#1081;%20&#1086;&#1090;&#1095;&#1077;&#1090;/&#1044;&#1045;&#1050;&#1040;&#1041;&#1056;&#1068;/&#1042;&#1067;&#1061;&#1054;&#1044;/&#1056;&#1040;&#1057;&#1061;&#1054;&#1044;&#1067;/&#1056;&#1072;&#1079;&#1085;&#1086;&#1077;/&#1057;&#1062;&#1056;/0503117(&#1086;&#1090;&#1082;&#1088;)_&#1085;&#1072;_0112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archive:805/Users/Zyablova_mm/Documents/&#1057;&#1055;&#1056;&#1060;/&#1054;&#1087;&#1077;&#1088;&#1072;&#1090;&#1080;&#1074;&#1085;&#1099;&#1077;%20&#1086;&#1090;&#1095;&#1077;&#1090;&#1099;%20(&#1077;&#1078;&#1077;&#1084;&#1077;&#1089;&#1103;&#1095;&#1085;&#1099;&#1077;)/2016%20&#1075;&#1086;&#1076;/&#1076;&#1077;&#1082;&#1072;&#1073;&#1088;&#1100;/&#1058;&#1040;&#1043;/O_0504072_9500_31122016_D%20&#1080;&#1089;&#1093;&#1086;&#1076;&#1085;&#1080;&#1082;%20&#1080;&#1079;%20&#1060;&#10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117 за 11 м 2013 г"/>
      <sheetName val="2.2"/>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Расходы вед. (откр.)"/>
      <sheetName val="Лист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1. Доходы"/>
      <sheetName val="2. Расходы"/>
      <sheetName val="3. Источники"/>
      <sheetName val="4. Расходы КВР"/>
      <sheetName val="5. ФКР"/>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consultantplus://offline/ref=ADF1185A8E1E28AA021C52E38FCB656B670459729C75FD265D66595D06bAF8I" TargetMode="External"/><Relationship Id="rId2" Type="http://schemas.openxmlformats.org/officeDocument/2006/relationships/hyperlink" Target="consultantplus://offline/ref=ADF1185A8E1E28AA021C52E38FCB656B67065C79957DFD265D66595D06bAF8I" TargetMode="External"/><Relationship Id="rId1" Type="http://schemas.openxmlformats.org/officeDocument/2006/relationships/hyperlink" Target="consultantplus://offline/ref=ADF1185A8E1E28AA021C52E38FCB656B67055E7E927DFD265D66595D06bAF8I"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consultantplus://offline/ref=ADF1185A8E1E28AA021C52E38FCB656B670459729C75FD265D66595D06bAF8I" TargetMode="External"/><Relationship Id="rId7" Type="http://schemas.openxmlformats.org/officeDocument/2006/relationships/hyperlink" Target="consultantplus://offline/ref=ADF1185A8E1E28AA021C52E38FCB656B67055E7E927DFD265D66595D06bAF8I" TargetMode="External"/><Relationship Id="rId2" Type="http://schemas.openxmlformats.org/officeDocument/2006/relationships/hyperlink" Target="consultantplus://offline/ref=ADF1185A8E1E28AA021C52E38FCB656B67065C79957DFD265D66595D06bAF8I" TargetMode="External"/><Relationship Id="rId1" Type="http://schemas.openxmlformats.org/officeDocument/2006/relationships/hyperlink" Target="consultantplus://offline/ref=ADF1185A8E1E28AA021C52E38FCB656B67055E7E927DFD265D66595D06bAF8I" TargetMode="External"/><Relationship Id="rId6" Type="http://schemas.openxmlformats.org/officeDocument/2006/relationships/hyperlink" Target="consultantplus://offline/ref=ADF1185A8E1E28AA021C52E38FCB656B67065C79957DFD265D66595D06bAF8I" TargetMode="External"/><Relationship Id="rId5" Type="http://schemas.openxmlformats.org/officeDocument/2006/relationships/hyperlink" Target="consultantplus://offline/ref=ADF1185A8E1E28AA021C52E38FCB656B63065B7C9D7EA02C553F555Fb0F1I" TargetMode="External"/><Relationship Id="rId4" Type="http://schemas.openxmlformats.org/officeDocument/2006/relationships/hyperlink" Target="consultantplus://offline/ref=ADF1185A8E1E28AA021C52E38FCB656B670459729C75FD265D66595D06bAF8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0"/>
  <sheetViews>
    <sheetView showZeros="0" zoomScaleNormal="100" zoomScaleSheetLayoutView="100" workbookViewId="0">
      <selection activeCell="B156" sqref="B156:E156"/>
    </sheetView>
  </sheetViews>
  <sheetFormatPr defaultColWidth="9.140625" defaultRowHeight="15" x14ac:dyDescent="0.2"/>
  <cols>
    <col min="1" max="1" width="21" style="15" customWidth="1"/>
    <col min="2" max="2" width="3" style="15" customWidth="1"/>
    <col min="3" max="3" width="3.28515625" style="15" customWidth="1"/>
    <col min="4" max="4" width="3.140625" style="15" customWidth="1"/>
    <col min="5" max="5" width="51.28515625" style="16" customWidth="1"/>
    <col min="6" max="6" width="17.140625" style="3" customWidth="1"/>
    <col min="7" max="7" width="15.140625" style="77" customWidth="1"/>
    <col min="8" max="8" width="16.5703125" style="153" customWidth="1"/>
    <col min="9" max="9" width="11.28515625" style="3" customWidth="1"/>
    <col min="10" max="16384" width="9.140625" style="3"/>
  </cols>
  <sheetData>
    <row r="1" spans="1:9" x14ac:dyDescent="0.2">
      <c r="A1" s="80"/>
      <c r="B1" s="80"/>
      <c r="C1" s="80"/>
      <c r="D1" s="80"/>
      <c r="E1" s="81"/>
      <c r="F1" s="82"/>
      <c r="G1" s="83"/>
      <c r="H1" s="152"/>
    </row>
    <row r="2" spans="1:9" s="42" customFormat="1" ht="16.5" x14ac:dyDescent="0.2">
      <c r="A2" s="241" t="s">
        <v>257</v>
      </c>
      <c r="B2" s="241"/>
      <c r="C2" s="241"/>
      <c r="D2" s="241"/>
      <c r="E2" s="241"/>
      <c r="F2" s="242"/>
      <c r="G2" s="242"/>
      <c r="H2" s="242"/>
    </row>
    <row r="3" spans="1:9" s="42" customFormat="1" ht="16.5" x14ac:dyDescent="0.2">
      <c r="A3" s="243" t="s">
        <v>667</v>
      </c>
      <c r="B3" s="243"/>
      <c r="C3" s="243"/>
      <c r="D3" s="243"/>
      <c r="E3" s="243"/>
      <c r="F3" s="242"/>
      <c r="G3" s="242"/>
      <c r="H3" s="242"/>
    </row>
    <row r="4" spans="1:9" s="42" customFormat="1" ht="16.5" x14ac:dyDescent="0.2">
      <c r="A4" s="243" t="s">
        <v>692</v>
      </c>
      <c r="B4" s="243"/>
      <c r="C4" s="243"/>
      <c r="D4" s="243"/>
      <c r="E4" s="243"/>
      <c r="F4" s="242"/>
      <c r="G4" s="242"/>
      <c r="H4" s="242"/>
    </row>
    <row r="5" spans="1:9" s="1" customFormat="1" ht="18.75" x14ac:dyDescent="0.2">
      <c r="A5" s="78"/>
      <c r="B5" s="78"/>
      <c r="C5" s="78"/>
      <c r="D5" s="78"/>
      <c r="E5" s="78"/>
      <c r="F5" s="79"/>
      <c r="G5" s="83"/>
      <c r="H5" s="152"/>
    </row>
    <row r="6" spans="1:9" s="1" customFormat="1" ht="18.75" x14ac:dyDescent="0.2">
      <c r="A6" s="244" t="s">
        <v>93</v>
      </c>
      <c r="B6" s="244"/>
      <c r="C6" s="244"/>
      <c r="D6" s="244"/>
      <c r="E6" s="244"/>
      <c r="F6" s="242"/>
      <c r="G6" s="242"/>
      <c r="H6" s="242"/>
    </row>
    <row r="7" spans="1:9" s="1" customFormat="1" ht="18.75" x14ac:dyDescent="0.2">
      <c r="A7" s="84"/>
      <c r="B7" s="84"/>
      <c r="C7" s="84"/>
      <c r="D7" s="84"/>
      <c r="E7" s="84"/>
      <c r="F7" s="85"/>
      <c r="G7" s="245" t="s">
        <v>537</v>
      </c>
      <c r="H7" s="246"/>
    </row>
    <row r="8" spans="1:9" s="7" customFormat="1" ht="18.75" customHeight="1" x14ac:dyDescent="0.2">
      <c r="A8" s="254" t="s">
        <v>793</v>
      </c>
      <c r="B8" s="254" t="s">
        <v>7</v>
      </c>
      <c r="C8" s="254"/>
      <c r="D8" s="254"/>
      <c r="E8" s="254"/>
      <c r="F8" s="254" t="s">
        <v>794</v>
      </c>
      <c r="G8" s="254" t="s">
        <v>260</v>
      </c>
      <c r="H8" s="254"/>
    </row>
    <row r="9" spans="1:9" s="7" customFormat="1" ht="100.5" customHeight="1" x14ac:dyDescent="0.2">
      <c r="A9" s="254"/>
      <c r="B9" s="254"/>
      <c r="C9" s="254"/>
      <c r="D9" s="254"/>
      <c r="E9" s="254"/>
      <c r="F9" s="254"/>
      <c r="G9" s="231" t="s">
        <v>5</v>
      </c>
      <c r="H9" s="231" t="s">
        <v>802</v>
      </c>
    </row>
    <row r="10" spans="1:9" s="7" customFormat="1" ht="12.75" customHeight="1" x14ac:dyDescent="0.2">
      <c r="A10" s="147">
        <v>1</v>
      </c>
      <c r="B10" s="256">
        <v>2</v>
      </c>
      <c r="C10" s="256"/>
      <c r="D10" s="256"/>
      <c r="E10" s="256"/>
      <c r="F10" s="147">
        <v>3</v>
      </c>
      <c r="G10" s="170">
        <v>4</v>
      </c>
      <c r="H10" s="170">
        <v>5</v>
      </c>
    </row>
    <row r="11" spans="1:9" s="7" customFormat="1" ht="18.75" customHeight="1" x14ac:dyDescent="0.2">
      <c r="A11" s="55"/>
      <c r="B11" s="257" t="s">
        <v>13</v>
      </c>
      <c r="C11" s="257"/>
      <c r="D11" s="257"/>
      <c r="E11" s="257"/>
      <c r="F11" s="167">
        <v>10032456.73</v>
      </c>
      <c r="G11" s="167">
        <f>G13+G93</f>
        <v>2408615.19</v>
      </c>
      <c r="H11" s="228">
        <f>G11*100/F11</f>
        <v>24.01</v>
      </c>
      <c r="I11" s="212"/>
    </row>
    <row r="12" spans="1:9" s="7" customFormat="1" ht="12.75" customHeight="1" x14ac:dyDescent="0.2">
      <c r="A12" s="55"/>
      <c r="B12" s="258" t="s">
        <v>1</v>
      </c>
      <c r="C12" s="258"/>
      <c r="D12" s="258"/>
      <c r="E12" s="258"/>
      <c r="F12" s="161"/>
      <c r="G12" s="217"/>
      <c r="H12" s="216"/>
    </row>
    <row r="13" spans="1:9" s="4" customFormat="1" ht="17.25" customHeight="1" x14ac:dyDescent="0.2">
      <c r="A13" s="56" t="s">
        <v>60</v>
      </c>
      <c r="B13" s="257" t="s">
        <v>58</v>
      </c>
      <c r="C13" s="257"/>
      <c r="D13" s="257"/>
      <c r="E13" s="257"/>
      <c r="F13" s="163">
        <f>F14+F33+F35+F40+F48+F53+F69+F88</f>
        <v>6390336.8600000003</v>
      </c>
      <c r="G13" s="163">
        <v>1445226.46</v>
      </c>
      <c r="H13" s="228">
        <f t="shared" ref="H13:H75" si="0">G13*100/F13</f>
        <v>22.62</v>
      </c>
      <c r="I13" s="212"/>
    </row>
    <row r="14" spans="1:9" s="4" customFormat="1" ht="27.75" customHeight="1" x14ac:dyDescent="0.2">
      <c r="A14" s="56" t="s">
        <v>186</v>
      </c>
      <c r="B14" s="240" t="s">
        <v>649</v>
      </c>
      <c r="C14" s="240"/>
      <c r="D14" s="240"/>
      <c r="E14" s="240"/>
      <c r="F14" s="163">
        <f>F15+F16+F17+F18+F19+F20+F21+F22+F23+F26+F29+F30+F31+F32</f>
        <v>6324960.4800000004</v>
      </c>
      <c r="G14" s="163">
        <f>G15+G16+G17+G18+G19+G20+G21+G22+G23+G26+G29+G30+G31+G32</f>
        <v>1434892.34</v>
      </c>
      <c r="H14" s="228">
        <f t="shared" si="0"/>
        <v>22.69</v>
      </c>
      <c r="I14" s="212"/>
    </row>
    <row r="15" spans="1:9" s="4" customFormat="1" ht="27.6" customHeight="1" x14ac:dyDescent="0.2">
      <c r="A15" s="57" t="s">
        <v>96</v>
      </c>
      <c r="B15" s="239" t="s">
        <v>650</v>
      </c>
      <c r="C15" s="239"/>
      <c r="D15" s="239"/>
      <c r="E15" s="239"/>
      <c r="F15" s="156">
        <v>6054380.5499999998</v>
      </c>
      <c r="G15" s="156">
        <v>1362210.38</v>
      </c>
      <c r="H15" s="227">
        <f t="shared" si="0"/>
        <v>22.5</v>
      </c>
    </row>
    <row r="16" spans="1:9" s="4" customFormat="1" ht="26.45" customHeight="1" x14ac:dyDescent="0.2">
      <c r="A16" s="57" t="s">
        <v>97</v>
      </c>
      <c r="B16" s="239" t="s">
        <v>94</v>
      </c>
      <c r="C16" s="239"/>
      <c r="D16" s="239"/>
      <c r="E16" s="239"/>
      <c r="F16" s="156">
        <v>35.159999999999997</v>
      </c>
      <c r="G16" s="156">
        <v>-2.34</v>
      </c>
      <c r="H16" s="227"/>
    </row>
    <row r="17" spans="1:8" s="4" customFormat="1" ht="39" customHeight="1" x14ac:dyDescent="0.2">
      <c r="A17" s="57" t="s">
        <v>98</v>
      </c>
      <c r="B17" s="239" t="s">
        <v>95</v>
      </c>
      <c r="C17" s="239"/>
      <c r="D17" s="239"/>
      <c r="E17" s="239"/>
      <c r="F17" s="156">
        <v>35.4</v>
      </c>
      <c r="G17" s="156">
        <v>5.12</v>
      </c>
      <c r="H17" s="227">
        <f>G17*100/F17</f>
        <v>14.46</v>
      </c>
    </row>
    <row r="18" spans="1:8" s="4" customFormat="1" ht="39" customHeight="1" x14ac:dyDescent="0.2">
      <c r="A18" s="57" t="s">
        <v>99</v>
      </c>
      <c r="B18" s="239" t="s">
        <v>311</v>
      </c>
      <c r="C18" s="239"/>
      <c r="D18" s="239"/>
      <c r="E18" s="239"/>
      <c r="F18" s="156">
        <v>4.6100000000000003</v>
      </c>
      <c r="G18" s="156">
        <v>2.83</v>
      </c>
      <c r="H18" s="227">
        <f t="shared" ref="H18:H19" si="1">G18*100/F18</f>
        <v>61.39</v>
      </c>
    </row>
    <row r="19" spans="1:8" s="4" customFormat="1" ht="38.450000000000003" customHeight="1" x14ac:dyDescent="0.2">
      <c r="A19" s="57" t="s">
        <v>104</v>
      </c>
      <c r="B19" s="239" t="s">
        <v>100</v>
      </c>
      <c r="C19" s="239"/>
      <c r="D19" s="239"/>
      <c r="E19" s="239"/>
      <c r="F19" s="156">
        <v>9060.1200000000008</v>
      </c>
      <c r="G19" s="156">
        <v>2223.87</v>
      </c>
      <c r="H19" s="227">
        <f t="shared" si="1"/>
        <v>24.55</v>
      </c>
    </row>
    <row r="20" spans="1:8" s="4" customFormat="1" ht="51" customHeight="1" x14ac:dyDescent="0.2">
      <c r="A20" s="57" t="s">
        <v>105</v>
      </c>
      <c r="B20" s="239" t="s">
        <v>101</v>
      </c>
      <c r="C20" s="239"/>
      <c r="D20" s="239"/>
      <c r="E20" s="239"/>
      <c r="F20" s="156">
        <v>10.16</v>
      </c>
      <c r="G20" s="156">
        <v>-3.17</v>
      </c>
      <c r="H20" s="227"/>
    </row>
    <row r="21" spans="1:8" s="4" customFormat="1" ht="51.6" customHeight="1" x14ac:dyDescent="0.2">
      <c r="A21" s="57" t="s">
        <v>106</v>
      </c>
      <c r="B21" s="239" t="s">
        <v>102</v>
      </c>
      <c r="C21" s="239"/>
      <c r="D21" s="239"/>
      <c r="E21" s="239"/>
      <c r="F21" s="156">
        <v>6.87</v>
      </c>
      <c r="G21" s="156">
        <v>-3.58</v>
      </c>
      <c r="H21" s="227"/>
    </row>
    <row r="22" spans="1:8" s="4" customFormat="1" ht="26.1" customHeight="1" x14ac:dyDescent="0.2">
      <c r="A22" s="57" t="s">
        <v>107</v>
      </c>
      <c r="B22" s="239" t="s">
        <v>103</v>
      </c>
      <c r="C22" s="239"/>
      <c r="D22" s="239"/>
      <c r="E22" s="239"/>
      <c r="F22" s="156">
        <v>2992.18</v>
      </c>
      <c r="G22" s="156">
        <v>975.01</v>
      </c>
      <c r="H22" s="227">
        <f t="shared" si="0"/>
        <v>32.590000000000003</v>
      </c>
    </row>
    <row r="23" spans="1:8" s="4" customFormat="1" ht="63.75" customHeight="1" x14ac:dyDescent="0.2">
      <c r="A23" s="57" t="s">
        <v>110</v>
      </c>
      <c r="B23" s="239" t="s">
        <v>109</v>
      </c>
      <c r="C23" s="239"/>
      <c r="D23" s="239"/>
      <c r="E23" s="239"/>
      <c r="F23" s="156">
        <v>28323.3</v>
      </c>
      <c r="G23" s="156">
        <v>7100.05</v>
      </c>
      <c r="H23" s="227">
        <f t="shared" si="0"/>
        <v>25.07</v>
      </c>
    </row>
    <row r="24" spans="1:8" s="4" customFormat="1" ht="11.45" customHeight="1" x14ac:dyDescent="0.2">
      <c r="A24" s="57"/>
      <c r="B24" s="149"/>
      <c r="C24" s="248" t="s">
        <v>1</v>
      </c>
      <c r="D24" s="248"/>
      <c r="E24" s="248"/>
      <c r="F24" s="156"/>
      <c r="G24" s="156"/>
      <c r="H24" s="227"/>
    </row>
    <row r="25" spans="1:8" s="4" customFormat="1" ht="80.25" customHeight="1" x14ac:dyDescent="0.2">
      <c r="A25" s="57" t="s">
        <v>110</v>
      </c>
      <c r="B25" s="149"/>
      <c r="C25" s="239" t="s">
        <v>108</v>
      </c>
      <c r="D25" s="239"/>
      <c r="E25" s="239"/>
      <c r="F25" s="156">
        <v>0</v>
      </c>
      <c r="G25" s="156">
        <v>6267.48</v>
      </c>
      <c r="H25" s="227"/>
    </row>
    <row r="26" spans="1:8" s="4" customFormat="1" ht="63.75" customHeight="1" x14ac:dyDescent="0.2">
      <c r="A26" s="57" t="s">
        <v>112</v>
      </c>
      <c r="B26" s="239" t="s">
        <v>111</v>
      </c>
      <c r="C26" s="239"/>
      <c r="D26" s="239"/>
      <c r="E26" s="239"/>
      <c r="F26" s="156">
        <v>67445.63</v>
      </c>
      <c r="G26" s="156">
        <v>15821.5</v>
      </c>
      <c r="H26" s="227">
        <f t="shared" si="0"/>
        <v>23.46</v>
      </c>
    </row>
    <row r="27" spans="1:8" s="4" customFormat="1" ht="12.75" customHeight="1" x14ac:dyDescent="0.2">
      <c r="A27" s="57"/>
      <c r="B27" s="149"/>
      <c r="C27" s="248" t="s">
        <v>1</v>
      </c>
      <c r="D27" s="248"/>
      <c r="E27" s="248"/>
      <c r="F27" s="156"/>
      <c r="G27" s="156"/>
      <c r="H27" s="227"/>
    </row>
    <row r="28" spans="1:8" s="4" customFormat="1" ht="78" customHeight="1" x14ac:dyDescent="0.2">
      <c r="A28" s="57" t="s">
        <v>112</v>
      </c>
      <c r="B28" s="149"/>
      <c r="C28" s="239" t="s">
        <v>312</v>
      </c>
      <c r="D28" s="239"/>
      <c r="E28" s="239"/>
      <c r="F28" s="156">
        <v>0</v>
      </c>
      <c r="G28" s="156">
        <v>13928.22</v>
      </c>
      <c r="H28" s="227"/>
    </row>
    <row r="29" spans="1:8" s="4" customFormat="1" ht="39" customHeight="1" x14ac:dyDescent="0.2">
      <c r="A29" s="57" t="s">
        <v>116</v>
      </c>
      <c r="B29" s="239" t="s">
        <v>113</v>
      </c>
      <c r="C29" s="239"/>
      <c r="D29" s="239"/>
      <c r="E29" s="239"/>
      <c r="F29" s="156">
        <v>157690.96</v>
      </c>
      <c r="G29" s="156">
        <v>46074.400000000001</v>
      </c>
      <c r="H29" s="227">
        <f t="shared" si="0"/>
        <v>29.22</v>
      </c>
    </row>
    <row r="30" spans="1:8" s="4" customFormat="1" ht="38.25" customHeight="1" x14ac:dyDescent="0.2">
      <c r="A30" s="57" t="s">
        <v>117</v>
      </c>
      <c r="B30" s="239" t="s">
        <v>114</v>
      </c>
      <c r="C30" s="239"/>
      <c r="D30" s="239"/>
      <c r="E30" s="239"/>
      <c r="F30" s="156">
        <v>33.85</v>
      </c>
      <c r="G30" s="156">
        <v>-43.38</v>
      </c>
      <c r="H30" s="227">
        <f t="shared" si="0"/>
        <v>-128.15</v>
      </c>
    </row>
    <row r="31" spans="1:8" s="4" customFormat="1" ht="39.75" customHeight="1" x14ac:dyDescent="0.2">
      <c r="A31" s="57" t="s">
        <v>118</v>
      </c>
      <c r="B31" s="239" t="s">
        <v>115</v>
      </c>
      <c r="C31" s="239"/>
      <c r="D31" s="239"/>
      <c r="E31" s="239"/>
      <c r="F31" s="156">
        <v>3315.41</v>
      </c>
      <c r="G31" s="156">
        <v>315.12</v>
      </c>
      <c r="H31" s="227">
        <f t="shared" si="0"/>
        <v>9.5</v>
      </c>
    </row>
    <row r="32" spans="1:8" s="4" customFormat="1" ht="39.950000000000003" customHeight="1" x14ac:dyDescent="0.2">
      <c r="A32" s="57" t="s">
        <v>119</v>
      </c>
      <c r="B32" s="239" t="s">
        <v>309</v>
      </c>
      <c r="C32" s="239"/>
      <c r="D32" s="239"/>
      <c r="E32" s="239"/>
      <c r="F32" s="156">
        <v>1626.28</v>
      </c>
      <c r="G32" s="156">
        <v>216.53</v>
      </c>
      <c r="H32" s="227">
        <f t="shared" si="0"/>
        <v>13.31</v>
      </c>
    </row>
    <row r="33" spans="1:8" s="2" customFormat="1" ht="18" customHeight="1" x14ac:dyDescent="0.2">
      <c r="A33" s="56" t="s">
        <v>121</v>
      </c>
      <c r="B33" s="240" t="s">
        <v>120</v>
      </c>
      <c r="C33" s="240"/>
      <c r="D33" s="240"/>
      <c r="E33" s="240"/>
      <c r="F33" s="163">
        <f>F34</f>
        <v>0.4</v>
      </c>
      <c r="G33" s="163">
        <f>G34</f>
        <v>0.21</v>
      </c>
      <c r="H33" s="228">
        <f t="shared" si="0"/>
        <v>52.5</v>
      </c>
    </row>
    <row r="34" spans="1:8" s="2" customFormat="1" ht="39.75" customHeight="1" x14ac:dyDescent="0.2">
      <c r="A34" s="57" t="s">
        <v>123</v>
      </c>
      <c r="B34" s="239" t="s">
        <v>122</v>
      </c>
      <c r="C34" s="239"/>
      <c r="D34" s="239"/>
      <c r="E34" s="239"/>
      <c r="F34" s="156">
        <v>0.4</v>
      </c>
      <c r="G34" s="156">
        <v>0.21</v>
      </c>
      <c r="H34" s="227">
        <f t="shared" si="0"/>
        <v>52.5</v>
      </c>
    </row>
    <row r="35" spans="1:8" s="2" customFormat="1" ht="32.25" customHeight="1" x14ac:dyDescent="0.2">
      <c r="A35" s="56" t="s">
        <v>61</v>
      </c>
      <c r="B35" s="255" t="s">
        <v>82</v>
      </c>
      <c r="C35" s="255"/>
      <c r="D35" s="255"/>
      <c r="E35" s="255"/>
      <c r="F35" s="163">
        <v>39.83</v>
      </c>
      <c r="G35" s="163">
        <f>SUM(G36:G39)</f>
        <v>1.68</v>
      </c>
      <c r="H35" s="228">
        <f t="shared" si="0"/>
        <v>4.22</v>
      </c>
    </row>
    <row r="36" spans="1:8" s="2" customFormat="1" ht="17.25" customHeight="1" x14ac:dyDescent="0.2">
      <c r="A36" s="57" t="s">
        <v>127</v>
      </c>
      <c r="B36" s="239" t="s">
        <v>124</v>
      </c>
      <c r="C36" s="239"/>
      <c r="D36" s="239"/>
      <c r="E36" s="239"/>
      <c r="F36" s="156">
        <v>32.08</v>
      </c>
      <c r="G36" s="156">
        <v>4.16</v>
      </c>
      <c r="H36" s="227">
        <f t="shared" si="0"/>
        <v>12.97</v>
      </c>
    </row>
    <row r="37" spans="1:8" s="2" customFormat="1" ht="39" customHeight="1" x14ac:dyDescent="0.2">
      <c r="A37" s="146" t="s">
        <v>398</v>
      </c>
      <c r="B37" s="239" t="s">
        <v>125</v>
      </c>
      <c r="C37" s="239"/>
      <c r="D37" s="239"/>
      <c r="E37" s="239"/>
      <c r="F37" s="156">
        <v>5.2</v>
      </c>
      <c r="G37" s="156">
        <v>-0.64</v>
      </c>
      <c r="H37" s="227"/>
    </row>
    <row r="38" spans="1:8" s="2" customFormat="1" ht="39" customHeight="1" x14ac:dyDescent="0.2">
      <c r="A38" s="146" t="s">
        <v>399</v>
      </c>
      <c r="B38" s="239" t="s">
        <v>126</v>
      </c>
      <c r="C38" s="239"/>
      <c r="D38" s="239"/>
      <c r="E38" s="239"/>
      <c r="F38" s="156">
        <v>2.54</v>
      </c>
      <c r="G38" s="156">
        <v>-1.96</v>
      </c>
      <c r="H38" s="227"/>
    </row>
    <row r="39" spans="1:8" s="2" customFormat="1" ht="66.95" customHeight="1" x14ac:dyDescent="0.2">
      <c r="A39" s="146" t="s">
        <v>412</v>
      </c>
      <c r="B39" s="239" t="s">
        <v>803</v>
      </c>
      <c r="C39" s="239"/>
      <c r="D39" s="239"/>
      <c r="E39" s="239"/>
      <c r="F39" s="156"/>
      <c r="G39" s="156">
        <v>0.12</v>
      </c>
      <c r="H39" s="227"/>
    </row>
    <row r="40" spans="1:8" s="2" customFormat="1" ht="35.450000000000003" customHeight="1" x14ac:dyDescent="0.2">
      <c r="A40" s="56" t="s">
        <v>62</v>
      </c>
      <c r="B40" s="240" t="s">
        <v>83</v>
      </c>
      <c r="C40" s="240"/>
      <c r="D40" s="240"/>
      <c r="E40" s="240"/>
      <c r="F40" s="163">
        <f>F41+F46+F47</f>
        <v>57808.86</v>
      </c>
      <c r="G40" s="163">
        <f>G41+G46+G47</f>
        <v>7974.93</v>
      </c>
      <c r="H40" s="228">
        <f t="shared" si="0"/>
        <v>13.8</v>
      </c>
    </row>
    <row r="41" spans="1:8" s="2" customFormat="1" ht="17.100000000000001" customHeight="1" x14ac:dyDescent="0.2">
      <c r="A41" s="57" t="s">
        <v>131</v>
      </c>
      <c r="B41" s="248" t="s">
        <v>128</v>
      </c>
      <c r="C41" s="248"/>
      <c r="D41" s="248"/>
      <c r="E41" s="248"/>
      <c r="F41" s="163">
        <v>57802.85</v>
      </c>
      <c r="G41" s="163">
        <f>G42+G43+G44+G45</f>
        <v>7973.84</v>
      </c>
      <c r="H41" s="228">
        <f t="shared" si="0"/>
        <v>13.79</v>
      </c>
    </row>
    <row r="42" spans="1:8" s="2" customFormat="1" ht="26.45" customHeight="1" x14ac:dyDescent="0.2">
      <c r="A42" s="57" t="s">
        <v>413</v>
      </c>
      <c r="B42" s="48"/>
      <c r="C42" s="239" t="s">
        <v>310</v>
      </c>
      <c r="D42" s="239"/>
      <c r="E42" s="239"/>
      <c r="F42" s="156">
        <v>47311.72</v>
      </c>
      <c r="G42" s="156">
        <v>7861.89</v>
      </c>
      <c r="H42" s="227">
        <f t="shared" si="0"/>
        <v>16.62</v>
      </c>
    </row>
    <row r="43" spans="1:8" s="2" customFormat="1" ht="51.6" customHeight="1" x14ac:dyDescent="0.2">
      <c r="A43" s="57" t="s">
        <v>415</v>
      </c>
      <c r="B43" s="48"/>
      <c r="C43" s="239" t="s">
        <v>249</v>
      </c>
      <c r="D43" s="239"/>
      <c r="E43" s="239"/>
      <c r="F43" s="156">
        <v>1.6</v>
      </c>
      <c r="G43" s="156">
        <v>0.1</v>
      </c>
      <c r="H43" s="227">
        <f t="shared" si="0"/>
        <v>6.25</v>
      </c>
    </row>
    <row r="44" spans="1:8" s="2" customFormat="1" ht="66.599999999999994" customHeight="1" x14ac:dyDescent="0.2">
      <c r="A44" s="57" t="s">
        <v>414</v>
      </c>
      <c r="B44" s="48"/>
      <c r="C44" s="239" t="s">
        <v>129</v>
      </c>
      <c r="D44" s="239"/>
      <c r="E44" s="239"/>
      <c r="F44" s="156">
        <v>31.61</v>
      </c>
      <c r="G44" s="156">
        <v>21.71</v>
      </c>
      <c r="H44" s="227">
        <f t="shared" si="0"/>
        <v>68.680000000000007</v>
      </c>
    </row>
    <row r="45" spans="1:8" s="2" customFormat="1" ht="27.95" customHeight="1" x14ac:dyDescent="0.2">
      <c r="A45" s="57" t="s">
        <v>132</v>
      </c>
      <c r="B45" s="48"/>
      <c r="C45" s="239" t="s">
        <v>130</v>
      </c>
      <c r="D45" s="239"/>
      <c r="E45" s="239"/>
      <c r="F45" s="156">
        <v>10457.91</v>
      </c>
      <c r="G45" s="156">
        <v>90.14</v>
      </c>
      <c r="H45" s="227">
        <f t="shared" si="0"/>
        <v>0.86</v>
      </c>
    </row>
    <row r="46" spans="1:8" s="2" customFormat="1" ht="26.25" customHeight="1" x14ac:dyDescent="0.2">
      <c r="A46" s="57" t="s">
        <v>251</v>
      </c>
      <c r="B46" s="48"/>
      <c r="C46" s="239" t="s">
        <v>250</v>
      </c>
      <c r="D46" s="239"/>
      <c r="E46" s="239"/>
      <c r="F46" s="156">
        <v>4.13</v>
      </c>
      <c r="G46" s="156">
        <v>1.08</v>
      </c>
      <c r="H46" s="227">
        <f t="shared" si="0"/>
        <v>26.15</v>
      </c>
    </row>
    <row r="47" spans="1:8" s="2" customFormat="1" ht="27.95" customHeight="1" x14ac:dyDescent="0.2">
      <c r="A47" s="57" t="s">
        <v>252</v>
      </c>
      <c r="B47" s="239" t="s">
        <v>670</v>
      </c>
      <c r="C47" s="239"/>
      <c r="D47" s="239"/>
      <c r="E47" s="239"/>
      <c r="F47" s="156">
        <v>1.88</v>
      </c>
      <c r="G47" s="156">
        <v>0.01</v>
      </c>
      <c r="H47" s="227">
        <f t="shared" si="0"/>
        <v>0.53</v>
      </c>
    </row>
    <row r="48" spans="1:8" s="2" customFormat="1" ht="27.95" customHeight="1" x14ac:dyDescent="0.2">
      <c r="A48" s="56" t="s">
        <v>137</v>
      </c>
      <c r="B48" s="248" t="s">
        <v>133</v>
      </c>
      <c r="C48" s="248"/>
      <c r="D48" s="248"/>
      <c r="E48" s="248"/>
      <c r="F48" s="163">
        <f>F49+F50</f>
        <v>5956.06</v>
      </c>
      <c r="G48" s="163">
        <f>G49+G50</f>
        <v>1549.63</v>
      </c>
      <c r="H48" s="228">
        <f t="shared" si="0"/>
        <v>26.02</v>
      </c>
    </row>
    <row r="49" spans="1:8" s="2" customFormat="1" ht="15.6" customHeight="1" x14ac:dyDescent="0.2">
      <c r="A49" s="56" t="s">
        <v>135</v>
      </c>
      <c r="B49" s="248" t="s">
        <v>87</v>
      </c>
      <c r="C49" s="248"/>
      <c r="D49" s="248"/>
      <c r="E49" s="248"/>
      <c r="F49" s="156"/>
      <c r="G49" s="156"/>
      <c r="H49" s="227"/>
    </row>
    <row r="50" spans="1:8" s="2" customFormat="1" ht="16.5" customHeight="1" x14ac:dyDescent="0.2">
      <c r="A50" s="56" t="s">
        <v>136</v>
      </c>
      <c r="B50" s="248" t="s">
        <v>88</v>
      </c>
      <c r="C50" s="248"/>
      <c r="D50" s="248"/>
      <c r="E50" s="248"/>
      <c r="F50" s="163">
        <v>5956.06</v>
      </c>
      <c r="G50" s="163">
        <f>G51+G52</f>
        <v>1549.63</v>
      </c>
      <c r="H50" s="228">
        <f t="shared" si="0"/>
        <v>26.02</v>
      </c>
    </row>
    <row r="51" spans="1:8" s="2" customFormat="1" ht="40.5" customHeight="1" x14ac:dyDescent="0.2">
      <c r="A51" s="57" t="s">
        <v>138</v>
      </c>
      <c r="B51" s="48"/>
      <c r="C51" s="239" t="s">
        <v>134</v>
      </c>
      <c r="D51" s="239"/>
      <c r="E51" s="239"/>
      <c r="F51" s="156">
        <v>10.7</v>
      </c>
      <c r="G51" s="156">
        <v>2.48</v>
      </c>
      <c r="H51" s="227">
        <f>G51*100/F51</f>
        <v>23.18</v>
      </c>
    </row>
    <row r="52" spans="1:8" s="2" customFormat="1" ht="17.25" customHeight="1" x14ac:dyDescent="0.2">
      <c r="A52" s="57" t="s">
        <v>139</v>
      </c>
      <c r="B52" s="48"/>
      <c r="C52" s="239" t="s">
        <v>265</v>
      </c>
      <c r="D52" s="239"/>
      <c r="E52" s="239"/>
      <c r="F52" s="156">
        <v>5945.35</v>
      </c>
      <c r="G52" s="156">
        <v>1547.15</v>
      </c>
      <c r="H52" s="227">
        <f t="shared" si="0"/>
        <v>26.02</v>
      </c>
    </row>
    <row r="53" spans="1:8" s="2" customFormat="1" ht="25.5" customHeight="1" x14ac:dyDescent="0.2">
      <c r="A53" s="56" t="s">
        <v>63</v>
      </c>
      <c r="B53" s="240" t="s">
        <v>84</v>
      </c>
      <c r="C53" s="240"/>
      <c r="D53" s="240"/>
      <c r="E53" s="240"/>
      <c r="F53" s="163">
        <f>SUM(F54:F68)</f>
        <v>4.3499999999999996</v>
      </c>
      <c r="G53" s="163">
        <v>5.64</v>
      </c>
      <c r="H53" s="227">
        <f t="shared" si="0"/>
        <v>129.66</v>
      </c>
    </row>
    <row r="54" spans="1:8" s="2" customFormat="1" ht="51.75" customHeight="1" x14ac:dyDescent="0.2">
      <c r="A54" s="57" t="s">
        <v>416</v>
      </c>
      <c r="B54" s="239" t="s">
        <v>559</v>
      </c>
      <c r="C54" s="239"/>
      <c r="D54" s="239"/>
      <c r="E54" s="239"/>
      <c r="F54" s="163"/>
      <c r="G54" s="218"/>
      <c r="H54" s="205"/>
    </row>
    <row r="55" spans="1:8" s="2" customFormat="1" ht="52.5" customHeight="1" x14ac:dyDescent="0.2">
      <c r="A55" s="57" t="s">
        <v>417</v>
      </c>
      <c r="B55" s="239" t="s">
        <v>560</v>
      </c>
      <c r="C55" s="239"/>
      <c r="D55" s="239"/>
      <c r="E55" s="239"/>
      <c r="F55" s="163"/>
      <c r="G55" s="218"/>
      <c r="H55" s="205"/>
    </row>
    <row r="56" spans="1:8" s="2" customFormat="1" ht="78.75" customHeight="1" x14ac:dyDescent="0.2">
      <c r="A56" s="57" t="s">
        <v>418</v>
      </c>
      <c r="B56" s="239" t="s">
        <v>561</v>
      </c>
      <c r="C56" s="239"/>
      <c r="D56" s="239"/>
      <c r="E56" s="239"/>
      <c r="F56" s="163"/>
      <c r="G56" s="218"/>
      <c r="H56" s="205"/>
    </row>
    <row r="57" spans="1:8" s="2" customFormat="1" ht="81.599999999999994" customHeight="1" x14ac:dyDescent="0.2">
      <c r="A57" s="57" t="s">
        <v>419</v>
      </c>
      <c r="B57" s="239" t="s">
        <v>562</v>
      </c>
      <c r="C57" s="239"/>
      <c r="D57" s="239"/>
      <c r="E57" s="239"/>
      <c r="F57" s="163"/>
      <c r="G57" s="218"/>
      <c r="H57" s="205"/>
    </row>
    <row r="58" spans="1:8" s="2" customFormat="1" ht="52.5" customHeight="1" x14ac:dyDescent="0.2">
      <c r="A58" s="57" t="s">
        <v>420</v>
      </c>
      <c r="B58" s="239" t="s">
        <v>559</v>
      </c>
      <c r="C58" s="239"/>
      <c r="D58" s="239"/>
      <c r="E58" s="239"/>
      <c r="F58" s="163"/>
      <c r="G58" s="218"/>
      <c r="H58" s="205"/>
    </row>
    <row r="59" spans="1:8" s="2" customFormat="1" ht="52.5" customHeight="1" x14ac:dyDescent="0.2">
      <c r="A59" s="57" t="s">
        <v>421</v>
      </c>
      <c r="B59" s="239" t="s">
        <v>560</v>
      </c>
      <c r="C59" s="239"/>
      <c r="D59" s="239"/>
      <c r="E59" s="239"/>
      <c r="F59" s="163"/>
      <c r="G59" s="218"/>
      <c r="H59" s="205"/>
    </row>
    <row r="60" spans="1:8" s="2" customFormat="1" ht="79.5" customHeight="1" x14ac:dyDescent="0.2">
      <c r="A60" s="57" t="s">
        <v>422</v>
      </c>
      <c r="B60" s="239" t="s">
        <v>563</v>
      </c>
      <c r="C60" s="239"/>
      <c r="D60" s="239"/>
      <c r="E60" s="239"/>
      <c r="F60" s="163"/>
      <c r="G60" s="218"/>
      <c r="H60" s="205"/>
    </row>
    <row r="61" spans="1:8" s="2" customFormat="1" ht="81.95" customHeight="1" x14ac:dyDescent="0.2">
      <c r="A61" s="57" t="s">
        <v>423</v>
      </c>
      <c r="B61" s="239" t="s">
        <v>566</v>
      </c>
      <c r="C61" s="239"/>
      <c r="D61" s="239"/>
      <c r="E61" s="239"/>
      <c r="F61" s="163"/>
      <c r="G61" s="218"/>
      <c r="H61" s="205"/>
    </row>
    <row r="62" spans="1:8" s="2" customFormat="1" ht="37.5" customHeight="1" x14ac:dyDescent="0.2">
      <c r="A62" s="57" t="s">
        <v>142</v>
      </c>
      <c r="B62" s="239" t="s">
        <v>140</v>
      </c>
      <c r="C62" s="239"/>
      <c r="D62" s="239"/>
      <c r="E62" s="239"/>
      <c r="F62" s="156">
        <v>0.13</v>
      </c>
      <c r="G62" s="204">
        <v>1E-3</v>
      </c>
      <c r="H62" s="227">
        <f>G62*100/F62</f>
        <v>0.77</v>
      </c>
    </row>
    <row r="63" spans="1:8" s="2" customFormat="1" ht="36.950000000000003" customHeight="1" x14ac:dyDescent="0.2">
      <c r="A63" s="57" t="s">
        <v>143</v>
      </c>
      <c r="B63" s="239" t="s">
        <v>141</v>
      </c>
      <c r="C63" s="239"/>
      <c r="D63" s="239"/>
      <c r="E63" s="239"/>
      <c r="F63" s="156">
        <v>2.86</v>
      </c>
      <c r="G63" s="156">
        <v>0.18</v>
      </c>
      <c r="H63" s="227">
        <f>G63*100/F63</f>
        <v>6.29</v>
      </c>
    </row>
    <row r="64" spans="1:8" s="2" customFormat="1" ht="53.45" customHeight="1" x14ac:dyDescent="0.2">
      <c r="A64" s="57" t="s">
        <v>424</v>
      </c>
      <c r="B64" s="239" t="s">
        <v>559</v>
      </c>
      <c r="C64" s="239"/>
      <c r="D64" s="239"/>
      <c r="E64" s="239"/>
      <c r="F64" s="204"/>
      <c r="G64" s="204"/>
      <c r="H64" s="229"/>
    </row>
    <row r="65" spans="1:8" s="2" customFormat="1" ht="53.45" customHeight="1" x14ac:dyDescent="0.2">
      <c r="A65" s="57" t="s">
        <v>425</v>
      </c>
      <c r="B65" s="239" t="s">
        <v>560</v>
      </c>
      <c r="C65" s="239"/>
      <c r="D65" s="239"/>
      <c r="E65" s="239"/>
      <c r="F65" s="156">
        <v>1.34</v>
      </c>
      <c r="G65" s="156">
        <v>0.02</v>
      </c>
      <c r="H65" s="227">
        <f>G65*100/F65</f>
        <v>1.49</v>
      </c>
    </row>
    <row r="66" spans="1:8" s="2" customFormat="1" ht="80.099999999999994" customHeight="1" x14ac:dyDescent="0.2">
      <c r="A66" s="57" t="s">
        <v>426</v>
      </c>
      <c r="B66" s="239" t="s">
        <v>561</v>
      </c>
      <c r="C66" s="239"/>
      <c r="D66" s="239"/>
      <c r="E66" s="239"/>
      <c r="F66" s="156">
        <v>0.02</v>
      </c>
      <c r="G66" s="156">
        <v>4.8600000000000003</v>
      </c>
      <c r="H66" s="227" t="s">
        <v>785</v>
      </c>
    </row>
    <row r="67" spans="1:8" s="2" customFormat="1" ht="85.5" customHeight="1" x14ac:dyDescent="0.2">
      <c r="A67" s="57" t="s">
        <v>427</v>
      </c>
      <c r="B67" s="239" t="s">
        <v>566</v>
      </c>
      <c r="C67" s="239"/>
      <c r="D67" s="239"/>
      <c r="E67" s="239"/>
      <c r="F67" s="204"/>
      <c r="G67" s="156">
        <v>0.57999999999999996</v>
      </c>
      <c r="H67" s="229"/>
    </row>
    <row r="68" spans="1:8" s="2" customFormat="1" ht="81" customHeight="1" x14ac:dyDescent="0.2">
      <c r="A68" s="57" t="s">
        <v>427</v>
      </c>
      <c r="B68" s="239" t="s">
        <v>786</v>
      </c>
      <c r="C68" s="239"/>
      <c r="D68" s="239"/>
      <c r="E68" s="239"/>
      <c r="F68" s="204"/>
      <c r="G68" s="156">
        <v>0.01</v>
      </c>
      <c r="H68" s="229"/>
    </row>
    <row r="69" spans="1:8" s="5" customFormat="1" ht="15.75" customHeight="1" x14ac:dyDescent="0.2">
      <c r="A69" s="56" t="s">
        <v>64</v>
      </c>
      <c r="B69" s="240" t="s">
        <v>85</v>
      </c>
      <c r="C69" s="240"/>
      <c r="D69" s="240"/>
      <c r="E69" s="240"/>
      <c r="F69" s="163">
        <f>SUM(F70:F87)</f>
        <v>1558.46</v>
      </c>
      <c r="G69" s="163">
        <v>818.65</v>
      </c>
      <c r="H69" s="163">
        <f>G69*100/F69</f>
        <v>52.53</v>
      </c>
    </row>
    <row r="70" spans="1:8" s="5" customFormat="1" ht="66" customHeight="1" x14ac:dyDescent="0.2">
      <c r="A70" s="146" t="s">
        <v>428</v>
      </c>
      <c r="B70" s="239" t="s">
        <v>431</v>
      </c>
      <c r="C70" s="239"/>
      <c r="D70" s="239"/>
      <c r="E70" s="239"/>
      <c r="F70" s="163"/>
      <c r="G70" s="163"/>
      <c r="H70" s="227"/>
    </row>
    <row r="71" spans="1:8" s="5" customFormat="1" ht="63.6" customHeight="1" x14ac:dyDescent="0.2">
      <c r="A71" s="146" t="s">
        <v>429</v>
      </c>
      <c r="B71" s="239" t="s">
        <v>432</v>
      </c>
      <c r="C71" s="239"/>
      <c r="D71" s="239"/>
      <c r="E71" s="239"/>
      <c r="F71" s="163"/>
      <c r="G71" s="163"/>
      <c r="H71" s="227"/>
    </row>
    <row r="72" spans="1:8" s="5" customFormat="1" ht="87" customHeight="1" x14ac:dyDescent="0.2">
      <c r="A72" s="146" t="s">
        <v>568</v>
      </c>
      <c r="B72" s="239" t="s">
        <v>569</v>
      </c>
      <c r="C72" s="239"/>
      <c r="D72" s="239"/>
      <c r="E72" s="239"/>
      <c r="F72" s="162">
        <v>91.92</v>
      </c>
      <c r="G72" s="162">
        <v>26.07</v>
      </c>
      <c r="H72" s="227">
        <f>G72*100/F72</f>
        <v>28.36</v>
      </c>
    </row>
    <row r="73" spans="1:8" s="5" customFormat="1" ht="94.5" customHeight="1" x14ac:dyDescent="0.2">
      <c r="A73" s="57" t="s">
        <v>430</v>
      </c>
      <c r="B73" s="239" t="s">
        <v>549</v>
      </c>
      <c r="C73" s="239"/>
      <c r="D73" s="239"/>
      <c r="E73" s="239"/>
      <c r="F73" s="156"/>
      <c r="G73" s="156"/>
      <c r="H73" s="227"/>
    </row>
    <row r="74" spans="1:8" s="5" customFormat="1" ht="44.25" customHeight="1" x14ac:dyDescent="0.2">
      <c r="A74" s="57" t="s">
        <v>433</v>
      </c>
      <c r="B74" s="239" t="s">
        <v>540</v>
      </c>
      <c r="C74" s="239"/>
      <c r="D74" s="239"/>
      <c r="E74" s="239"/>
      <c r="F74" s="156">
        <v>37.46</v>
      </c>
      <c r="G74" s="156">
        <v>10.08</v>
      </c>
      <c r="H74" s="227">
        <f t="shared" si="0"/>
        <v>26.91</v>
      </c>
    </row>
    <row r="75" spans="1:8" s="5" customFormat="1" ht="40.5" customHeight="1" x14ac:dyDescent="0.2">
      <c r="A75" s="57" t="s">
        <v>434</v>
      </c>
      <c r="B75" s="239" t="s">
        <v>541</v>
      </c>
      <c r="C75" s="239"/>
      <c r="D75" s="239"/>
      <c r="E75" s="239"/>
      <c r="F75" s="156">
        <v>1418.6</v>
      </c>
      <c r="G75" s="156">
        <v>288.06</v>
      </c>
      <c r="H75" s="227">
        <f t="shared" si="0"/>
        <v>20.309999999999999</v>
      </c>
    </row>
    <row r="76" spans="1:8" s="5" customFormat="1" ht="42" customHeight="1" x14ac:dyDescent="0.2">
      <c r="A76" s="57" t="s">
        <v>435</v>
      </c>
      <c r="B76" s="239" t="s">
        <v>542</v>
      </c>
      <c r="C76" s="239"/>
      <c r="D76" s="239"/>
      <c r="E76" s="239"/>
      <c r="F76" s="156"/>
      <c r="G76" s="156">
        <v>27.2</v>
      </c>
      <c r="H76" s="227"/>
    </row>
    <row r="77" spans="1:8" s="5" customFormat="1" ht="77.25" customHeight="1" x14ac:dyDescent="0.2">
      <c r="A77" s="57" t="s">
        <v>436</v>
      </c>
      <c r="B77" s="239" t="s">
        <v>543</v>
      </c>
      <c r="C77" s="239"/>
      <c r="D77" s="239"/>
      <c r="E77" s="239"/>
      <c r="F77" s="156"/>
      <c r="G77" s="156">
        <v>448.07</v>
      </c>
      <c r="H77" s="227"/>
    </row>
    <row r="78" spans="1:8" s="5" customFormat="1" ht="79.5" customHeight="1" x14ac:dyDescent="0.2">
      <c r="A78" s="57" t="s">
        <v>437</v>
      </c>
      <c r="B78" s="239" t="s">
        <v>544</v>
      </c>
      <c r="C78" s="239"/>
      <c r="D78" s="239"/>
      <c r="E78" s="239"/>
      <c r="F78" s="156">
        <v>1.1599999999999999</v>
      </c>
      <c r="G78" s="156">
        <v>0.01</v>
      </c>
      <c r="H78" s="227">
        <f>G78*100/F78</f>
        <v>0.86</v>
      </c>
    </row>
    <row r="79" spans="1:8" s="5" customFormat="1" ht="39.6" customHeight="1" x14ac:dyDescent="0.2">
      <c r="A79" s="57" t="s">
        <v>439</v>
      </c>
      <c r="B79" s="239" t="s">
        <v>438</v>
      </c>
      <c r="C79" s="239"/>
      <c r="D79" s="239"/>
      <c r="E79" s="239"/>
      <c r="F79" s="156">
        <v>0.39</v>
      </c>
      <c r="G79" s="156"/>
      <c r="H79" s="227"/>
    </row>
    <row r="80" spans="1:8" s="5" customFormat="1" ht="26.1" customHeight="1" x14ac:dyDescent="0.2">
      <c r="A80" s="57" t="s">
        <v>440</v>
      </c>
      <c r="B80" s="239" t="s">
        <v>144</v>
      </c>
      <c r="C80" s="239"/>
      <c r="D80" s="239"/>
      <c r="E80" s="239"/>
      <c r="F80" s="156">
        <v>0.16</v>
      </c>
      <c r="G80" s="156">
        <v>0.25</v>
      </c>
      <c r="H80" s="227" t="s">
        <v>787</v>
      </c>
    </row>
    <row r="81" spans="1:8" s="5" customFormat="1" ht="25.5" customHeight="1" x14ac:dyDescent="0.2">
      <c r="A81" s="57" t="s">
        <v>441</v>
      </c>
      <c r="B81" s="239" t="s">
        <v>651</v>
      </c>
      <c r="C81" s="239"/>
      <c r="D81" s="239"/>
      <c r="E81" s="239"/>
      <c r="F81" s="156">
        <v>2.42</v>
      </c>
      <c r="G81" s="156">
        <v>0.23</v>
      </c>
      <c r="H81" s="227">
        <f>G81*100/F81</f>
        <v>9.5</v>
      </c>
    </row>
    <row r="82" spans="1:8" s="5" customFormat="1" ht="40.5" customHeight="1" x14ac:dyDescent="0.2">
      <c r="A82" s="57" t="s">
        <v>443</v>
      </c>
      <c r="B82" s="239" t="s">
        <v>442</v>
      </c>
      <c r="C82" s="239"/>
      <c r="D82" s="239"/>
      <c r="E82" s="239"/>
      <c r="F82" s="156">
        <v>6.35</v>
      </c>
      <c r="G82" s="156">
        <v>-0.68</v>
      </c>
      <c r="H82" s="227"/>
    </row>
    <row r="83" spans="1:8" s="5" customFormat="1" ht="51" customHeight="1" x14ac:dyDescent="0.2">
      <c r="A83" s="57" t="s">
        <v>643</v>
      </c>
      <c r="B83" s="239" t="s">
        <v>804</v>
      </c>
      <c r="C83" s="239"/>
      <c r="D83" s="239"/>
      <c r="E83" s="239"/>
      <c r="F83" s="156"/>
      <c r="G83" s="156"/>
      <c r="H83" s="227"/>
    </row>
    <row r="84" spans="1:8" s="5" customFormat="1" ht="53.25" customHeight="1" x14ac:dyDescent="0.2">
      <c r="A84" s="57" t="s">
        <v>468</v>
      </c>
      <c r="B84" s="239" t="s">
        <v>805</v>
      </c>
      <c r="C84" s="239"/>
      <c r="D84" s="239"/>
      <c r="E84" s="239"/>
      <c r="F84" s="156"/>
      <c r="G84" s="156">
        <v>19.34</v>
      </c>
      <c r="H84" s="227"/>
    </row>
    <row r="85" spans="1:8" s="5" customFormat="1" ht="117" customHeight="1" x14ac:dyDescent="0.2">
      <c r="A85" s="57" t="s">
        <v>444</v>
      </c>
      <c r="B85" s="239" t="s">
        <v>545</v>
      </c>
      <c r="C85" s="239"/>
      <c r="D85" s="239"/>
      <c r="E85" s="239"/>
      <c r="F85" s="156"/>
      <c r="G85" s="201">
        <v>0</v>
      </c>
      <c r="H85" s="205"/>
    </row>
    <row r="86" spans="1:8" s="5" customFormat="1" ht="127.5" customHeight="1" x14ac:dyDescent="0.2">
      <c r="A86" s="57" t="s">
        <v>445</v>
      </c>
      <c r="B86" s="239" t="s">
        <v>546</v>
      </c>
      <c r="C86" s="239"/>
      <c r="D86" s="239"/>
      <c r="E86" s="239"/>
      <c r="F86" s="156"/>
      <c r="G86" s="201"/>
      <c r="H86" s="205"/>
    </row>
    <row r="87" spans="1:8" s="5" customFormat="1" ht="94.5" customHeight="1" x14ac:dyDescent="0.2">
      <c r="A87" s="57" t="s">
        <v>446</v>
      </c>
      <c r="B87" s="239" t="s">
        <v>411</v>
      </c>
      <c r="C87" s="239"/>
      <c r="D87" s="239"/>
      <c r="E87" s="239"/>
      <c r="F87" s="156">
        <v>0</v>
      </c>
      <c r="G87" s="201"/>
      <c r="H87" s="205"/>
    </row>
    <row r="88" spans="1:8" s="5" customFormat="1" ht="16.5" customHeight="1" x14ac:dyDescent="0.2">
      <c r="A88" s="56" t="s">
        <v>65</v>
      </c>
      <c r="B88" s="248" t="s">
        <v>86</v>
      </c>
      <c r="C88" s="248"/>
      <c r="D88" s="248"/>
      <c r="E88" s="248"/>
      <c r="F88" s="163">
        <v>8.42</v>
      </c>
      <c r="G88" s="163">
        <f>G89+G90+G91</f>
        <v>-16.63</v>
      </c>
      <c r="H88" s="228">
        <f>G88*100/F88</f>
        <v>-197.51</v>
      </c>
    </row>
    <row r="89" spans="1:8" s="5" customFormat="1" ht="14.25" customHeight="1" x14ac:dyDescent="0.2">
      <c r="A89" s="57" t="s">
        <v>253</v>
      </c>
      <c r="B89" s="249" t="s">
        <v>652</v>
      </c>
      <c r="C89" s="249"/>
      <c r="D89" s="249"/>
      <c r="E89" s="249"/>
      <c r="F89" s="156">
        <v>0</v>
      </c>
      <c r="G89" s="156">
        <v>-19.22</v>
      </c>
      <c r="H89" s="228"/>
    </row>
    <row r="90" spans="1:8" s="2" customFormat="1" ht="26.25" customHeight="1" x14ac:dyDescent="0.2">
      <c r="A90" s="57" t="s">
        <v>258</v>
      </c>
      <c r="B90" s="249" t="s">
        <v>456</v>
      </c>
      <c r="C90" s="249"/>
      <c r="D90" s="249"/>
      <c r="E90" s="249"/>
      <c r="F90" s="156">
        <v>8.41</v>
      </c>
      <c r="G90" s="156">
        <v>2.57</v>
      </c>
      <c r="H90" s="227">
        <f t="shared" ref="H90:H91" si="2">G90*100/F90</f>
        <v>30.56</v>
      </c>
    </row>
    <row r="91" spans="1:8" s="2" customFormat="1" ht="25.5" customHeight="1" x14ac:dyDescent="0.2">
      <c r="A91" s="57" t="s">
        <v>261</v>
      </c>
      <c r="B91" s="249" t="s">
        <v>457</v>
      </c>
      <c r="C91" s="262"/>
      <c r="D91" s="262"/>
      <c r="E91" s="262"/>
      <c r="F91" s="156">
        <v>0.02</v>
      </c>
      <c r="G91" s="156">
        <v>0.02</v>
      </c>
      <c r="H91" s="227">
        <f t="shared" si="2"/>
        <v>100</v>
      </c>
    </row>
    <row r="92" spans="1:8" s="2" customFormat="1" ht="40.5" customHeight="1" x14ac:dyDescent="0.2">
      <c r="A92" s="56" t="s">
        <v>66</v>
      </c>
      <c r="B92" s="248" t="s">
        <v>81</v>
      </c>
      <c r="C92" s="248"/>
      <c r="D92" s="248"/>
      <c r="E92" s="248"/>
      <c r="F92" s="164"/>
      <c r="G92" s="164"/>
      <c r="H92" s="205"/>
    </row>
    <row r="93" spans="1:8" s="2" customFormat="1" ht="15.6" customHeight="1" x14ac:dyDescent="0.2">
      <c r="A93" s="56" t="s">
        <v>67</v>
      </c>
      <c r="B93" s="248" t="s">
        <v>59</v>
      </c>
      <c r="C93" s="248"/>
      <c r="D93" s="248"/>
      <c r="E93" s="248"/>
      <c r="F93" s="163">
        <f>F94+F104+F157+F162+F166+F174</f>
        <v>3642119.86</v>
      </c>
      <c r="G93" s="163">
        <f>G94+G104+G157+G162+G166+G174</f>
        <v>963388.73</v>
      </c>
      <c r="H93" s="228">
        <f t="shared" ref="H93:H160" si="3">G93*100/F93</f>
        <v>26.45</v>
      </c>
    </row>
    <row r="94" spans="1:8" s="2" customFormat="1" ht="16.5" customHeight="1" x14ac:dyDescent="0.2">
      <c r="A94" s="56" t="s">
        <v>174</v>
      </c>
      <c r="B94" s="248" t="s">
        <v>171</v>
      </c>
      <c r="C94" s="248"/>
      <c r="D94" s="248"/>
      <c r="E94" s="248"/>
      <c r="F94" s="163">
        <f>F95+F96+F97+F98+F100+F99+F101+F102+F103</f>
        <v>1545.1</v>
      </c>
      <c r="G94" s="163">
        <f>G95+G96+G97+G98+G100+G99+G101+G102+G103</f>
        <v>392.69</v>
      </c>
      <c r="H94" s="228">
        <f t="shared" si="3"/>
        <v>25.42</v>
      </c>
    </row>
    <row r="95" spans="1:8" s="2" customFormat="1" ht="19.5" customHeight="1" x14ac:dyDescent="0.2">
      <c r="A95" s="146" t="s">
        <v>400</v>
      </c>
      <c r="B95" s="249" t="s">
        <v>458</v>
      </c>
      <c r="C95" s="249"/>
      <c r="D95" s="249"/>
      <c r="E95" s="249"/>
      <c r="F95" s="156">
        <v>909.85</v>
      </c>
      <c r="G95" s="156">
        <v>226.22</v>
      </c>
      <c r="H95" s="227">
        <f t="shared" si="3"/>
        <v>24.86</v>
      </c>
    </row>
    <row r="96" spans="1:8" s="2" customFormat="1" ht="17.25" customHeight="1" x14ac:dyDescent="0.2">
      <c r="A96" s="146" t="s">
        <v>401</v>
      </c>
      <c r="B96" s="249" t="s">
        <v>459</v>
      </c>
      <c r="C96" s="249"/>
      <c r="D96" s="249"/>
      <c r="E96" s="249"/>
      <c r="F96" s="156">
        <v>208.67</v>
      </c>
      <c r="G96" s="156">
        <v>50.56</v>
      </c>
      <c r="H96" s="227">
        <f t="shared" si="3"/>
        <v>24.23</v>
      </c>
    </row>
    <row r="97" spans="1:8" s="2" customFormat="1" ht="20.25" customHeight="1" x14ac:dyDescent="0.2">
      <c r="A97" s="146" t="s">
        <v>402</v>
      </c>
      <c r="B97" s="249" t="s">
        <v>460</v>
      </c>
      <c r="C97" s="249"/>
      <c r="D97" s="249"/>
      <c r="E97" s="249"/>
      <c r="F97" s="156">
        <v>365.34</v>
      </c>
      <c r="G97" s="156">
        <v>99.21</v>
      </c>
      <c r="H97" s="227">
        <f t="shared" si="3"/>
        <v>27.16</v>
      </c>
    </row>
    <row r="98" spans="1:8" s="2" customFormat="1" ht="18.75" customHeight="1" x14ac:dyDescent="0.2">
      <c r="A98" s="146" t="s">
        <v>403</v>
      </c>
      <c r="B98" s="249" t="s">
        <v>461</v>
      </c>
      <c r="C98" s="249"/>
      <c r="D98" s="249"/>
      <c r="E98" s="249"/>
      <c r="F98" s="156">
        <v>36.36</v>
      </c>
      <c r="G98" s="156">
        <v>15.85</v>
      </c>
      <c r="H98" s="227">
        <f t="shared" si="3"/>
        <v>43.59</v>
      </c>
    </row>
    <row r="99" spans="1:8" s="2" customFormat="1" ht="18.75" customHeight="1" x14ac:dyDescent="0.2">
      <c r="A99" s="146" t="s">
        <v>404</v>
      </c>
      <c r="B99" s="249" t="s">
        <v>538</v>
      </c>
      <c r="C99" s="249"/>
      <c r="D99" s="249"/>
      <c r="E99" s="249"/>
      <c r="F99" s="156">
        <v>4.1900000000000004</v>
      </c>
      <c r="G99" s="156">
        <v>0.85</v>
      </c>
      <c r="H99" s="227">
        <f t="shared" si="3"/>
        <v>20.29</v>
      </c>
    </row>
    <row r="100" spans="1:8" s="2" customFormat="1" ht="18.75" customHeight="1" x14ac:dyDescent="0.2">
      <c r="A100" s="146" t="s">
        <v>405</v>
      </c>
      <c r="B100" s="249" t="s">
        <v>462</v>
      </c>
      <c r="C100" s="262"/>
      <c r="D100" s="262"/>
      <c r="E100" s="262"/>
      <c r="F100" s="156">
        <v>20.69</v>
      </c>
      <c r="G100" s="156">
        <v>0</v>
      </c>
      <c r="H100" s="227">
        <f t="shared" si="3"/>
        <v>0</v>
      </c>
    </row>
    <row r="101" spans="1:8" s="2" customFormat="1" ht="18.75" customHeight="1" x14ac:dyDescent="0.2">
      <c r="A101" s="146" t="s">
        <v>551</v>
      </c>
      <c r="B101" s="249" t="s">
        <v>552</v>
      </c>
      <c r="C101" s="260"/>
      <c r="D101" s="260"/>
      <c r="E101" s="260"/>
      <c r="F101" s="156"/>
      <c r="G101" s="201"/>
      <c r="H101" s="205"/>
    </row>
    <row r="102" spans="1:8" s="2" customFormat="1" ht="18.75" customHeight="1" x14ac:dyDescent="0.2">
      <c r="A102" s="146" t="s">
        <v>553</v>
      </c>
      <c r="B102" s="249" t="s">
        <v>564</v>
      </c>
      <c r="C102" s="260"/>
      <c r="D102" s="260"/>
      <c r="E102" s="260"/>
      <c r="F102" s="156"/>
      <c r="G102" s="201"/>
      <c r="H102" s="205"/>
    </row>
    <row r="103" spans="1:8" s="2" customFormat="1" ht="18.75" customHeight="1" x14ac:dyDescent="0.2">
      <c r="A103" s="146" t="s">
        <v>554</v>
      </c>
      <c r="B103" s="249" t="s">
        <v>555</v>
      </c>
      <c r="C103" s="260"/>
      <c r="D103" s="260"/>
      <c r="E103" s="260"/>
      <c r="F103" s="156"/>
      <c r="G103" s="201"/>
      <c r="H103" s="205"/>
    </row>
    <row r="104" spans="1:8" s="2" customFormat="1" ht="27.75" customHeight="1" x14ac:dyDescent="0.2">
      <c r="A104" s="56" t="s">
        <v>173</v>
      </c>
      <c r="B104" s="259" t="s">
        <v>172</v>
      </c>
      <c r="C104" s="259"/>
      <c r="D104" s="259"/>
      <c r="E104" s="259"/>
      <c r="F104" s="163">
        <f>SUM(F105:F156)</f>
        <v>3634545.85</v>
      </c>
      <c r="G104" s="163">
        <f>SUM(G105:G156)</f>
        <v>957193.4</v>
      </c>
      <c r="H104" s="228">
        <f t="shared" si="3"/>
        <v>26.34</v>
      </c>
    </row>
    <row r="105" spans="1:8" s="2" customFormat="1" ht="83.45" customHeight="1" x14ac:dyDescent="0.2">
      <c r="A105" s="146" t="s">
        <v>671</v>
      </c>
      <c r="B105" s="249" t="s">
        <v>806</v>
      </c>
      <c r="C105" s="260" t="s">
        <v>672</v>
      </c>
      <c r="D105" s="260" t="s">
        <v>672</v>
      </c>
      <c r="E105" s="260" t="s">
        <v>672</v>
      </c>
      <c r="F105" s="156">
        <v>11024.55</v>
      </c>
      <c r="G105" s="156">
        <v>2756.13</v>
      </c>
      <c r="H105" s="227">
        <f t="shared" si="3"/>
        <v>25</v>
      </c>
    </row>
    <row r="106" spans="1:8" s="2" customFormat="1" ht="105" customHeight="1" x14ac:dyDescent="0.2">
      <c r="A106" s="146" t="s">
        <v>673</v>
      </c>
      <c r="B106" s="249" t="s">
        <v>807</v>
      </c>
      <c r="C106" s="260" t="s">
        <v>674</v>
      </c>
      <c r="D106" s="260" t="s">
        <v>674</v>
      </c>
      <c r="E106" s="260" t="s">
        <v>674</v>
      </c>
      <c r="F106" s="156">
        <v>98.63</v>
      </c>
      <c r="G106" s="156">
        <v>24.66</v>
      </c>
      <c r="H106" s="227">
        <f t="shared" si="3"/>
        <v>25</v>
      </c>
    </row>
    <row r="107" spans="1:8" s="2" customFormat="1" ht="38.450000000000003" customHeight="1" x14ac:dyDescent="0.2">
      <c r="A107" s="57" t="s">
        <v>295</v>
      </c>
      <c r="B107" s="239" t="s">
        <v>185</v>
      </c>
      <c r="C107" s="239"/>
      <c r="D107" s="239"/>
      <c r="E107" s="239"/>
      <c r="F107" s="156">
        <v>2983.99</v>
      </c>
      <c r="G107" s="156">
        <v>734.16</v>
      </c>
      <c r="H107" s="227">
        <f t="shared" si="3"/>
        <v>24.6</v>
      </c>
    </row>
    <row r="108" spans="1:8" s="2" customFormat="1" ht="102.75" customHeight="1" x14ac:dyDescent="0.2">
      <c r="A108" s="57" t="s">
        <v>675</v>
      </c>
      <c r="B108" s="239" t="s">
        <v>808</v>
      </c>
      <c r="C108" s="239" t="s">
        <v>676</v>
      </c>
      <c r="D108" s="239" t="s">
        <v>676</v>
      </c>
      <c r="E108" s="239" t="s">
        <v>676</v>
      </c>
      <c r="F108" s="156">
        <v>7254.42</v>
      </c>
      <c r="G108" s="156">
        <v>1813.6</v>
      </c>
      <c r="H108" s="227">
        <f t="shared" si="3"/>
        <v>25</v>
      </c>
    </row>
    <row r="109" spans="1:8" s="2" customFormat="1" ht="108" customHeight="1" x14ac:dyDescent="0.2">
      <c r="A109" s="57" t="s">
        <v>677</v>
      </c>
      <c r="B109" s="239" t="s">
        <v>809</v>
      </c>
      <c r="C109" s="239" t="s">
        <v>678</v>
      </c>
      <c r="D109" s="239" t="s">
        <v>678</v>
      </c>
      <c r="E109" s="239" t="s">
        <v>678</v>
      </c>
      <c r="F109" s="156">
        <v>35.51</v>
      </c>
      <c r="G109" s="156">
        <v>8.8800000000000008</v>
      </c>
      <c r="H109" s="227">
        <f t="shared" si="3"/>
        <v>25.01</v>
      </c>
    </row>
    <row r="110" spans="1:8" s="2" customFormat="1" ht="51.75" customHeight="1" x14ac:dyDescent="0.2">
      <c r="A110" s="57" t="s">
        <v>294</v>
      </c>
      <c r="B110" s="239" t="s">
        <v>653</v>
      </c>
      <c r="C110" s="239"/>
      <c r="D110" s="239"/>
      <c r="E110" s="239"/>
      <c r="F110" s="156">
        <v>1825.22</v>
      </c>
      <c r="G110" s="156">
        <v>484.98</v>
      </c>
      <c r="H110" s="227">
        <f t="shared" si="3"/>
        <v>26.57</v>
      </c>
    </row>
    <row r="111" spans="1:8" s="2" customFormat="1" ht="76.5" customHeight="1" x14ac:dyDescent="0.2">
      <c r="A111" s="57" t="s">
        <v>293</v>
      </c>
      <c r="B111" s="239" t="s">
        <v>145</v>
      </c>
      <c r="C111" s="239"/>
      <c r="D111" s="239"/>
      <c r="E111" s="239"/>
      <c r="F111" s="156">
        <v>475.25</v>
      </c>
      <c r="G111" s="156">
        <v>120.64</v>
      </c>
      <c r="H111" s="227">
        <f t="shared" si="3"/>
        <v>25.38</v>
      </c>
    </row>
    <row r="112" spans="1:8" ht="40.5" customHeight="1" x14ac:dyDescent="0.2">
      <c r="A112" s="57" t="s">
        <v>292</v>
      </c>
      <c r="B112" s="239" t="s">
        <v>146</v>
      </c>
      <c r="C112" s="239"/>
      <c r="D112" s="239"/>
      <c r="E112" s="239"/>
      <c r="F112" s="156">
        <v>45691.16</v>
      </c>
      <c r="G112" s="156">
        <v>11422.79</v>
      </c>
      <c r="H112" s="227">
        <f t="shared" si="3"/>
        <v>25</v>
      </c>
    </row>
    <row r="113" spans="1:8" ht="105.75" customHeight="1" x14ac:dyDescent="0.2">
      <c r="A113" s="57" t="s">
        <v>679</v>
      </c>
      <c r="B113" s="239" t="s">
        <v>680</v>
      </c>
      <c r="C113" s="239"/>
      <c r="D113" s="239"/>
      <c r="E113" s="239"/>
      <c r="F113" s="156">
        <v>30.96</v>
      </c>
      <c r="G113" s="156">
        <v>2.58</v>
      </c>
      <c r="H113" s="227">
        <f>G113*100/F113</f>
        <v>8.33</v>
      </c>
    </row>
    <row r="114" spans="1:8" s="41" customFormat="1" ht="51" customHeight="1" x14ac:dyDescent="0.2">
      <c r="A114" s="57" t="s">
        <v>291</v>
      </c>
      <c r="B114" s="239" t="s">
        <v>147</v>
      </c>
      <c r="C114" s="239"/>
      <c r="D114" s="239"/>
      <c r="E114" s="239"/>
      <c r="F114" s="156">
        <v>8152.01</v>
      </c>
      <c r="G114" s="156">
        <v>1849.51</v>
      </c>
      <c r="H114" s="227">
        <f t="shared" si="3"/>
        <v>22.69</v>
      </c>
    </row>
    <row r="115" spans="1:8" s="41" customFormat="1" ht="30" customHeight="1" x14ac:dyDescent="0.2">
      <c r="A115" s="57" t="s">
        <v>290</v>
      </c>
      <c r="B115" s="239" t="s">
        <v>148</v>
      </c>
      <c r="C115" s="239"/>
      <c r="D115" s="239"/>
      <c r="E115" s="239"/>
      <c r="F115" s="156">
        <v>76954.240000000005</v>
      </c>
      <c r="G115" s="156">
        <v>19238.580000000002</v>
      </c>
      <c r="H115" s="227">
        <f t="shared" si="3"/>
        <v>25</v>
      </c>
    </row>
    <row r="116" spans="1:8" s="41" customFormat="1" ht="28.5" customHeight="1" x14ac:dyDescent="0.2">
      <c r="A116" s="57" t="s">
        <v>289</v>
      </c>
      <c r="B116" s="239" t="s">
        <v>548</v>
      </c>
      <c r="C116" s="239"/>
      <c r="D116" s="239"/>
      <c r="E116" s="239"/>
      <c r="F116" s="156">
        <v>555102.06000000006</v>
      </c>
      <c r="G116" s="156">
        <v>130236.64</v>
      </c>
      <c r="H116" s="227">
        <f t="shared" si="3"/>
        <v>23.46</v>
      </c>
    </row>
    <row r="117" spans="1:8" s="41" customFormat="1" ht="26.25" customHeight="1" x14ac:dyDescent="0.2">
      <c r="A117" s="57" t="s">
        <v>288</v>
      </c>
      <c r="B117" s="239" t="s">
        <v>149</v>
      </c>
      <c r="C117" s="239"/>
      <c r="D117" s="239"/>
      <c r="E117" s="239"/>
      <c r="F117" s="156">
        <v>32.520000000000003</v>
      </c>
      <c r="G117" s="156">
        <v>7.63</v>
      </c>
      <c r="H117" s="227">
        <f t="shared" si="3"/>
        <v>23.46</v>
      </c>
    </row>
    <row r="118" spans="1:8" s="41" customFormat="1" ht="54" customHeight="1" x14ac:dyDescent="0.2">
      <c r="A118" s="57" t="s">
        <v>287</v>
      </c>
      <c r="B118" s="239" t="s">
        <v>150</v>
      </c>
      <c r="C118" s="239"/>
      <c r="D118" s="239"/>
      <c r="E118" s="239"/>
      <c r="F118" s="156">
        <v>3717.71</v>
      </c>
      <c r="G118" s="156">
        <v>237.06</v>
      </c>
      <c r="H118" s="227">
        <f t="shared" si="3"/>
        <v>6.38</v>
      </c>
    </row>
    <row r="119" spans="1:8" s="41" customFormat="1" ht="80.25" customHeight="1" x14ac:dyDescent="0.2">
      <c r="A119" s="57" t="s">
        <v>286</v>
      </c>
      <c r="B119" s="239" t="s">
        <v>151</v>
      </c>
      <c r="C119" s="239"/>
      <c r="D119" s="239"/>
      <c r="E119" s="239"/>
      <c r="F119" s="156">
        <v>16818.189999999999</v>
      </c>
      <c r="G119" s="156">
        <v>4203.3999999999996</v>
      </c>
      <c r="H119" s="227">
        <f t="shared" si="3"/>
        <v>24.99</v>
      </c>
    </row>
    <row r="120" spans="1:8" s="41" customFormat="1" ht="27.75" customHeight="1" x14ac:dyDescent="0.2">
      <c r="A120" s="57" t="s">
        <v>285</v>
      </c>
      <c r="B120" s="239" t="s">
        <v>152</v>
      </c>
      <c r="C120" s="239"/>
      <c r="D120" s="239"/>
      <c r="E120" s="239"/>
      <c r="F120" s="156">
        <v>338756.31</v>
      </c>
      <c r="G120" s="156">
        <v>84688.34</v>
      </c>
      <c r="H120" s="227">
        <f t="shared" si="3"/>
        <v>25</v>
      </c>
    </row>
    <row r="121" spans="1:8" s="41" customFormat="1" ht="27.75" customHeight="1" x14ac:dyDescent="0.2">
      <c r="A121" s="57" t="s">
        <v>284</v>
      </c>
      <c r="B121" s="239" t="s">
        <v>153</v>
      </c>
      <c r="C121" s="239"/>
      <c r="D121" s="239"/>
      <c r="E121" s="239"/>
      <c r="F121" s="156">
        <v>77436.2</v>
      </c>
      <c r="G121" s="156">
        <v>19439.66</v>
      </c>
      <c r="H121" s="227">
        <f t="shared" si="3"/>
        <v>25.1</v>
      </c>
    </row>
    <row r="122" spans="1:8" s="41" customFormat="1" ht="91.5" customHeight="1" x14ac:dyDescent="0.2">
      <c r="A122" s="57" t="s">
        <v>283</v>
      </c>
      <c r="B122" s="239" t="s">
        <v>154</v>
      </c>
      <c r="C122" s="239"/>
      <c r="D122" s="239"/>
      <c r="E122" s="239"/>
      <c r="F122" s="156">
        <v>550.29</v>
      </c>
      <c r="G122" s="156">
        <v>137.41999999999999</v>
      </c>
      <c r="H122" s="227">
        <f t="shared" si="3"/>
        <v>24.97</v>
      </c>
    </row>
    <row r="123" spans="1:8" s="41" customFormat="1" ht="104.25" customHeight="1" x14ac:dyDescent="0.2">
      <c r="A123" s="57" t="s">
        <v>282</v>
      </c>
      <c r="B123" s="239" t="s">
        <v>155</v>
      </c>
      <c r="C123" s="239"/>
      <c r="D123" s="239"/>
      <c r="E123" s="239"/>
      <c r="F123" s="156">
        <v>386.55</v>
      </c>
      <c r="G123" s="156">
        <v>96.53</v>
      </c>
      <c r="H123" s="227">
        <f t="shared" si="3"/>
        <v>24.97</v>
      </c>
    </row>
    <row r="124" spans="1:8" s="41" customFormat="1" ht="39.950000000000003" customHeight="1" x14ac:dyDescent="0.2">
      <c r="A124" s="57" t="s">
        <v>281</v>
      </c>
      <c r="B124" s="239" t="s">
        <v>156</v>
      </c>
      <c r="C124" s="239"/>
      <c r="D124" s="239"/>
      <c r="E124" s="239"/>
      <c r="F124" s="156">
        <v>1180.07</v>
      </c>
      <c r="G124" s="156">
        <v>294.69</v>
      </c>
      <c r="H124" s="227">
        <f t="shared" si="3"/>
        <v>24.97</v>
      </c>
    </row>
    <row r="125" spans="1:8" s="41" customFormat="1" ht="51" customHeight="1" x14ac:dyDescent="0.2">
      <c r="A125" s="57" t="s">
        <v>280</v>
      </c>
      <c r="B125" s="239" t="s">
        <v>157</v>
      </c>
      <c r="C125" s="239"/>
      <c r="D125" s="239"/>
      <c r="E125" s="239"/>
      <c r="F125" s="156">
        <v>447.6</v>
      </c>
      <c r="G125" s="156">
        <v>111.78</v>
      </c>
      <c r="H125" s="227">
        <f t="shared" si="3"/>
        <v>24.97</v>
      </c>
    </row>
    <row r="126" spans="1:8" s="41" customFormat="1" ht="56.1" customHeight="1" x14ac:dyDescent="0.2">
      <c r="A126" s="57" t="s">
        <v>279</v>
      </c>
      <c r="B126" s="239" t="s">
        <v>158</v>
      </c>
      <c r="C126" s="239"/>
      <c r="D126" s="239"/>
      <c r="E126" s="239"/>
      <c r="F126" s="156">
        <v>396.77</v>
      </c>
      <c r="G126" s="156">
        <v>97.83</v>
      </c>
      <c r="H126" s="227">
        <f t="shared" si="3"/>
        <v>24.66</v>
      </c>
    </row>
    <row r="127" spans="1:8" s="41" customFormat="1" ht="91.5" customHeight="1" x14ac:dyDescent="0.2">
      <c r="A127" s="57" t="s">
        <v>406</v>
      </c>
      <c r="B127" s="239" t="s">
        <v>159</v>
      </c>
      <c r="C127" s="239"/>
      <c r="D127" s="239"/>
      <c r="E127" s="239"/>
      <c r="F127" s="156">
        <v>0.98</v>
      </c>
      <c r="G127" s="156">
        <v>0.12</v>
      </c>
      <c r="H127" s="227">
        <f t="shared" si="3"/>
        <v>12.24</v>
      </c>
    </row>
    <row r="128" spans="1:8" s="41" customFormat="1" ht="30.95" customHeight="1" x14ac:dyDescent="0.2">
      <c r="A128" s="57" t="s">
        <v>407</v>
      </c>
      <c r="B128" s="239" t="s">
        <v>160</v>
      </c>
      <c r="C128" s="239"/>
      <c r="D128" s="239"/>
      <c r="E128" s="239"/>
      <c r="F128" s="156">
        <v>443135.26</v>
      </c>
      <c r="G128" s="156">
        <v>110949.98</v>
      </c>
      <c r="H128" s="227">
        <f t="shared" si="3"/>
        <v>25.04</v>
      </c>
    </row>
    <row r="129" spans="1:8" s="41" customFormat="1" ht="63.75" customHeight="1" x14ac:dyDescent="0.2">
      <c r="A129" s="57" t="s">
        <v>668</v>
      </c>
      <c r="B129" s="239" t="s">
        <v>681</v>
      </c>
      <c r="C129" s="239"/>
      <c r="D129" s="239"/>
      <c r="E129" s="239"/>
      <c r="F129" s="156">
        <v>709.79</v>
      </c>
      <c r="G129" s="156">
        <v>177.45</v>
      </c>
      <c r="H129" s="227">
        <f t="shared" si="3"/>
        <v>25</v>
      </c>
    </row>
    <row r="130" spans="1:8" s="41" customFormat="1" ht="80.25" customHeight="1" x14ac:dyDescent="0.2">
      <c r="A130" s="57" t="s">
        <v>683</v>
      </c>
      <c r="B130" s="239" t="s">
        <v>810</v>
      </c>
      <c r="C130" s="261"/>
      <c r="D130" s="261"/>
      <c r="E130" s="261"/>
      <c r="F130" s="156">
        <v>7201.55</v>
      </c>
      <c r="G130" s="156">
        <v>1800.39</v>
      </c>
      <c r="H130" s="227">
        <f t="shared" si="3"/>
        <v>25</v>
      </c>
    </row>
    <row r="131" spans="1:8" s="41" customFormat="1" ht="39" customHeight="1" x14ac:dyDescent="0.2">
      <c r="A131" s="57" t="s">
        <v>408</v>
      </c>
      <c r="B131" s="239" t="s">
        <v>161</v>
      </c>
      <c r="C131" s="239"/>
      <c r="D131" s="239"/>
      <c r="E131" s="239"/>
      <c r="F131" s="156">
        <v>72008.88</v>
      </c>
      <c r="G131" s="156">
        <v>18002.22</v>
      </c>
      <c r="H131" s="227">
        <f t="shared" si="3"/>
        <v>25</v>
      </c>
    </row>
    <row r="132" spans="1:8" s="41" customFormat="1" ht="38.25" customHeight="1" x14ac:dyDescent="0.2">
      <c r="A132" s="57" t="s">
        <v>409</v>
      </c>
      <c r="B132" s="239" t="s">
        <v>162</v>
      </c>
      <c r="C132" s="239"/>
      <c r="D132" s="239"/>
      <c r="E132" s="239"/>
      <c r="F132" s="156">
        <v>8488.7000000000007</v>
      </c>
      <c r="G132" s="156">
        <v>8488.7000000000007</v>
      </c>
      <c r="H132" s="227">
        <f t="shared" si="3"/>
        <v>100</v>
      </c>
    </row>
    <row r="133" spans="1:8" s="41" customFormat="1" ht="68.25" customHeight="1" x14ac:dyDescent="0.2">
      <c r="A133" s="57" t="s">
        <v>687</v>
      </c>
      <c r="B133" s="239" t="s">
        <v>163</v>
      </c>
      <c r="C133" s="239"/>
      <c r="D133" s="239"/>
      <c r="E133" s="239"/>
      <c r="F133" s="156">
        <v>478.7</v>
      </c>
      <c r="G133" s="156">
        <v>125</v>
      </c>
      <c r="H133" s="227">
        <f>G133*100/F133</f>
        <v>26.11</v>
      </c>
    </row>
    <row r="134" spans="1:8" s="41" customFormat="1" ht="39" customHeight="1" x14ac:dyDescent="0.2">
      <c r="A134" s="57" t="s">
        <v>278</v>
      </c>
      <c r="B134" s="239" t="s">
        <v>164</v>
      </c>
      <c r="C134" s="239"/>
      <c r="D134" s="239"/>
      <c r="E134" s="239"/>
      <c r="F134" s="156">
        <v>505.48</v>
      </c>
      <c r="G134" s="156">
        <v>126.37</v>
      </c>
      <c r="H134" s="227">
        <f t="shared" si="3"/>
        <v>25</v>
      </c>
    </row>
    <row r="135" spans="1:8" s="41" customFormat="1" ht="39" customHeight="1" x14ac:dyDescent="0.2">
      <c r="A135" s="57" t="s">
        <v>277</v>
      </c>
      <c r="B135" s="239" t="s">
        <v>266</v>
      </c>
      <c r="C135" s="239"/>
      <c r="D135" s="239"/>
      <c r="E135" s="239"/>
      <c r="F135" s="156">
        <v>2.99</v>
      </c>
      <c r="G135" s="156">
        <v>0.75</v>
      </c>
      <c r="H135" s="227">
        <f t="shared" si="3"/>
        <v>25.08</v>
      </c>
    </row>
    <row r="136" spans="1:8" s="41" customFormat="1" ht="54" customHeight="1" x14ac:dyDescent="0.2">
      <c r="A136" s="57" t="s">
        <v>276</v>
      </c>
      <c r="B136" s="239" t="s">
        <v>664</v>
      </c>
      <c r="C136" s="253"/>
      <c r="D136" s="253"/>
      <c r="E136" s="253"/>
      <c r="F136" s="156">
        <v>262.08999999999997</v>
      </c>
      <c r="G136" s="156">
        <v>0</v>
      </c>
      <c r="H136" s="227">
        <f t="shared" si="3"/>
        <v>0</v>
      </c>
    </row>
    <row r="137" spans="1:8" s="41" customFormat="1" ht="81" customHeight="1" x14ac:dyDescent="0.2">
      <c r="A137" s="57" t="s">
        <v>556</v>
      </c>
      <c r="B137" s="239" t="s">
        <v>557</v>
      </c>
      <c r="C137" s="261"/>
      <c r="D137" s="261"/>
      <c r="E137" s="261"/>
      <c r="F137" s="156">
        <v>47.97</v>
      </c>
      <c r="G137" s="156">
        <v>11.98</v>
      </c>
      <c r="H137" s="227">
        <f t="shared" si="3"/>
        <v>24.97</v>
      </c>
    </row>
    <row r="138" spans="1:8" s="41" customFormat="1" ht="39.6" customHeight="1" x14ac:dyDescent="0.2">
      <c r="A138" s="57" t="s">
        <v>659</v>
      </c>
      <c r="B138" s="239" t="s">
        <v>662</v>
      </c>
      <c r="C138" s="261"/>
      <c r="D138" s="261"/>
      <c r="E138" s="261"/>
      <c r="F138" s="156">
        <v>21473.360000000001</v>
      </c>
      <c r="G138" s="156">
        <v>5368.34</v>
      </c>
      <c r="H138" s="227">
        <f t="shared" si="3"/>
        <v>25</v>
      </c>
    </row>
    <row r="139" spans="1:8" s="41" customFormat="1" ht="41.1" customHeight="1" x14ac:dyDescent="0.2">
      <c r="A139" s="57" t="s">
        <v>660</v>
      </c>
      <c r="B139" s="239" t="s">
        <v>661</v>
      </c>
      <c r="C139" s="261"/>
      <c r="D139" s="261"/>
      <c r="E139" s="261"/>
      <c r="F139" s="156">
        <v>76401.97</v>
      </c>
      <c r="G139" s="156">
        <v>19100.490000000002</v>
      </c>
      <c r="H139" s="227">
        <f t="shared" si="3"/>
        <v>25</v>
      </c>
    </row>
    <row r="140" spans="1:8" s="41" customFormat="1" ht="66" customHeight="1" x14ac:dyDescent="0.2">
      <c r="A140" s="57" t="s">
        <v>644</v>
      </c>
      <c r="B140" s="239" t="s">
        <v>663</v>
      </c>
      <c r="C140" s="261"/>
      <c r="D140" s="261"/>
      <c r="E140" s="261"/>
      <c r="F140" s="156">
        <v>39.450000000000003</v>
      </c>
      <c r="G140" s="156">
        <v>9.86</v>
      </c>
      <c r="H140" s="227">
        <f t="shared" ref="H140" si="4">G140*100/F140</f>
        <v>24.99</v>
      </c>
    </row>
    <row r="141" spans="1:8" s="41" customFormat="1" ht="64.5" customHeight="1" x14ac:dyDescent="0.2">
      <c r="A141" s="57" t="s">
        <v>682</v>
      </c>
      <c r="B141" s="239" t="s">
        <v>811</v>
      </c>
      <c r="C141" s="239"/>
      <c r="D141" s="239"/>
      <c r="E141" s="239"/>
      <c r="F141" s="156">
        <v>78143.259999999995</v>
      </c>
      <c r="G141" s="156">
        <v>19535.810000000001</v>
      </c>
      <c r="H141" s="227">
        <f>G141*100/F141</f>
        <v>25</v>
      </c>
    </row>
    <row r="142" spans="1:8" s="41" customFormat="1" ht="54" customHeight="1" x14ac:dyDescent="0.2">
      <c r="A142" s="57" t="s">
        <v>684</v>
      </c>
      <c r="B142" s="239" t="s">
        <v>812</v>
      </c>
      <c r="C142" s="261"/>
      <c r="D142" s="261"/>
      <c r="E142" s="261"/>
      <c r="F142" s="156">
        <v>0.34</v>
      </c>
      <c r="G142" s="156">
        <v>0.34</v>
      </c>
      <c r="H142" s="227">
        <f t="shared" ref="H142:H144" si="5">G142*100/F142</f>
        <v>100</v>
      </c>
    </row>
    <row r="143" spans="1:8" s="41" customFormat="1" ht="42.75" customHeight="1" x14ac:dyDescent="0.2">
      <c r="A143" s="57" t="s">
        <v>685</v>
      </c>
      <c r="B143" s="239" t="s">
        <v>813</v>
      </c>
      <c r="C143" s="261"/>
      <c r="D143" s="261"/>
      <c r="E143" s="261"/>
      <c r="F143" s="156">
        <v>1455.94</v>
      </c>
      <c r="G143" s="156">
        <v>1455.94</v>
      </c>
      <c r="H143" s="227">
        <f t="shared" si="5"/>
        <v>100</v>
      </c>
    </row>
    <row r="144" spans="1:8" s="41" customFormat="1" ht="42.75" customHeight="1" x14ac:dyDescent="0.2">
      <c r="A144" s="57" t="s">
        <v>686</v>
      </c>
      <c r="B144" s="239" t="s">
        <v>814</v>
      </c>
      <c r="C144" s="261"/>
      <c r="D144" s="261"/>
      <c r="E144" s="261"/>
      <c r="F144" s="156">
        <v>9814.4500000000007</v>
      </c>
      <c r="G144" s="156">
        <v>2453.61</v>
      </c>
      <c r="H144" s="227">
        <f t="shared" si="5"/>
        <v>25</v>
      </c>
    </row>
    <row r="145" spans="1:8" s="41" customFormat="1" ht="28.5" customHeight="1" x14ac:dyDescent="0.2">
      <c r="A145" s="57" t="s">
        <v>275</v>
      </c>
      <c r="B145" s="239" t="s">
        <v>165</v>
      </c>
      <c r="C145" s="239"/>
      <c r="D145" s="239"/>
      <c r="E145" s="239"/>
      <c r="F145" s="156">
        <v>712465.67</v>
      </c>
      <c r="G145" s="156">
        <v>180691.28</v>
      </c>
      <c r="H145" s="227">
        <f t="shared" si="3"/>
        <v>25.36</v>
      </c>
    </row>
    <row r="146" spans="1:8" s="41" customFormat="1" ht="39" customHeight="1" x14ac:dyDescent="0.2">
      <c r="A146" s="57" t="s">
        <v>296</v>
      </c>
      <c r="B146" s="239" t="s">
        <v>166</v>
      </c>
      <c r="C146" s="239"/>
      <c r="D146" s="239"/>
      <c r="E146" s="239"/>
      <c r="F146" s="156">
        <v>125325.75</v>
      </c>
      <c r="G146" s="156">
        <v>31331.439999999999</v>
      </c>
      <c r="H146" s="227">
        <f t="shared" si="3"/>
        <v>25</v>
      </c>
    </row>
    <row r="147" spans="1:8" s="41" customFormat="1" ht="41.25" customHeight="1" x14ac:dyDescent="0.2">
      <c r="A147" s="57" t="s">
        <v>297</v>
      </c>
      <c r="B147" s="239" t="s">
        <v>254</v>
      </c>
      <c r="C147" s="239"/>
      <c r="D147" s="239"/>
      <c r="E147" s="239"/>
      <c r="F147" s="156">
        <v>3200.44</v>
      </c>
      <c r="G147" s="156"/>
      <c r="H147" s="227">
        <f t="shared" si="3"/>
        <v>0</v>
      </c>
    </row>
    <row r="148" spans="1:8" s="41" customFormat="1" ht="51.75" customHeight="1" x14ac:dyDescent="0.2">
      <c r="A148" s="57" t="s">
        <v>298</v>
      </c>
      <c r="B148" s="239" t="s">
        <v>167</v>
      </c>
      <c r="C148" s="239"/>
      <c r="D148" s="239"/>
      <c r="E148" s="239"/>
      <c r="F148" s="156">
        <v>499035.31</v>
      </c>
      <c r="G148" s="156">
        <v>124758.83</v>
      </c>
      <c r="H148" s="227">
        <f t="shared" si="3"/>
        <v>25</v>
      </c>
    </row>
    <row r="149" spans="1:8" s="41" customFormat="1" ht="39.75" customHeight="1" x14ac:dyDescent="0.2">
      <c r="A149" s="57" t="s">
        <v>299</v>
      </c>
      <c r="B149" s="239" t="s">
        <v>168</v>
      </c>
      <c r="C149" s="239"/>
      <c r="D149" s="239"/>
      <c r="E149" s="239"/>
      <c r="F149" s="156">
        <v>38.9</v>
      </c>
      <c r="G149" s="156">
        <v>9.73</v>
      </c>
      <c r="H149" s="227">
        <f t="shared" si="3"/>
        <v>25.01</v>
      </c>
    </row>
    <row r="150" spans="1:8" s="41" customFormat="1" ht="78" customHeight="1" x14ac:dyDescent="0.2">
      <c r="A150" s="57" t="s">
        <v>300</v>
      </c>
      <c r="B150" s="239" t="s">
        <v>169</v>
      </c>
      <c r="C150" s="239"/>
      <c r="D150" s="239"/>
      <c r="E150" s="239"/>
      <c r="F150" s="156">
        <v>4708.25</v>
      </c>
      <c r="G150" s="156">
        <v>850</v>
      </c>
      <c r="H150" s="227">
        <f t="shared" si="3"/>
        <v>18.05</v>
      </c>
    </row>
    <row r="151" spans="1:8" s="41" customFormat="1" ht="27" customHeight="1" x14ac:dyDescent="0.2">
      <c r="A151" s="57" t="s">
        <v>301</v>
      </c>
      <c r="B151" s="239" t="s">
        <v>170</v>
      </c>
      <c r="C151" s="239"/>
      <c r="D151" s="239"/>
      <c r="E151" s="239"/>
      <c r="F151" s="156">
        <v>416586.18</v>
      </c>
      <c r="G151" s="156">
        <v>153027.12</v>
      </c>
      <c r="H151" s="227">
        <f t="shared" si="3"/>
        <v>36.729999999999997</v>
      </c>
    </row>
    <row r="152" spans="1:8" s="41" customFormat="1" ht="38.25" customHeight="1" x14ac:dyDescent="0.2">
      <c r="A152" s="57" t="s">
        <v>645</v>
      </c>
      <c r="B152" s="239" t="s">
        <v>547</v>
      </c>
      <c r="C152" s="239"/>
      <c r="D152" s="239"/>
      <c r="E152" s="239"/>
      <c r="F152" s="156">
        <v>54.2</v>
      </c>
      <c r="G152" s="156">
        <v>13.55</v>
      </c>
      <c r="H152" s="227">
        <f>G152*100/F152</f>
        <v>25</v>
      </c>
    </row>
    <row r="153" spans="1:8" s="41" customFormat="1" ht="97.5" customHeight="1" x14ac:dyDescent="0.2">
      <c r="A153" s="57" t="s">
        <v>688</v>
      </c>
      <c r="B153" s="239" t="s">
        <v>815</v>
      </c>
      <c r="C153" s="239"/>
      <c r="D153" s="239"/>
      <c r="E153" s="239"/>
      <c r="F153" s="156">
        <v>39.58</v>
      </c>
      <c r="G153" s="156">
        <v>3.3</v>
      </c>
      <c r="H153" s="227">
        <f t="shared" ref="H153:H156" si="6">G153*100/F153</f>
        <v>8.34</v>
      </c>
    </row>
    <row r="154" spans="1:8" s="41" customFormat="1" ht="44.25" customHeight="1" x14ac:dyDescent="0.2">
      <c r="A154" s="57" t="s">
        <v>689</v>
      </c>
      <c r="B154" s="239" t="s">
        <v>816</v>
      </c>
      <c r="C154" s="239"/>
      <c r="D154" s="239"/>
      <c r="E154" s="239"/>
      <c r="F154" s="156">
        <v>1.01</v>
      </c>
      <c r="G154" s="156">
        <v>1.01</v>
      </c>
      <c r="H154" s="227">
        <f t="shared" si="6"/>
        <v>100</v>
      </c>
    </row>
    <row r="155" spans="1:8" s="41" customFormat="1" ht="44.25" customHeight="1" x14ac:dyDescent="0.2">
      <c r="A155" s="57" t="s">
        <v>690</v>
      </c>
      <c r="B155" s="239" t="s">
        <v>817</v>
      </c>
      <c r="C155" s="239"/>
      <c r="D155" s="239"/>
      <c r="E155" s="239"/>
      <c r="F155" s="156">
        <v>3283.36</v>
      </c>
      <c r="G155" s="156">
        <v>820.84</v>
      </c>
      <c r="H155" s="227">
        <f t="shared" si="6"/>
        <v>25</v>
      </c>
    </row>
    <row r="156" spans="1:8" s="41" customFormat="1" ht="54" customHeight="1" x14ac:dyDescent="0.2">
      <c r="A156" s="57" t="s">
        <v>691</v>
      </c>
      <c r="B156" s="239" t="s">
        <v>818</v>
      </c>
      <c r="C156" s="239"/>
      <c r="D156" s="239"/>
      <c r="E156" s="239"/>
      <c r="F156" s="156">
        <v>285.83</v>
      </c>
      <c r="G156" s="156">
        <v>71.459999999999994</v>
      </c>
      <c r="H156" s="227">
        <f t="shared" si="6"/>
        <v>25</v>
      </c>
    </row>
    <row r="157" spans="1:8" s="41" customFormat="1" ht="27" customHeight="1" x14ac:dyDescent="0.2">
      <c r="A157" s="56" t="s">
        <v>176</v>
      </c>
      <c r="B157" s="251" t="s">
        <v>175</v>
      </c>
      <c r="C157" s="251"/>
      <c r="D157" s="251"/>
      <c r="E157" s="251"/>
      <c r="F157" s="163">
        <f>F158+F159+F160+F161</f>
        <v>6028.91</v>
      </c>
      <c r="G157" s="163">
        <f>G158+G159+G160+G161</f>
        <v>5858.61</v>
      </c>
      <c r="H157" s="228">
        <f t="shared" ref="H157:H158" si="7">G157*100/F157</f>
        <v>97.18</v>
      </c>
    </row>
    <row r="158" spans="1:8" s="41" customFormat="1" ht="39.6" customHeight="1" x14ac:dyDescent="0.2">
      <c r="A158" s="57" t="s">
        <v>447</v>
      </c>
      <c r="B158" s="239" t="s">
        <v>177</v>
      </c>
      <c r="C158" s="239"/>
      <c r="D158" s="239"/>
      <c r="E158" s="239"/>
      <c r="F158" s="156">
        <v>6015.61</v>
      </c>
      <c r="G158" s="156">
        <v>5848.16</v>
      </c>
      <c r="H158" s="227">
        <f t="shared" si="7"/>
        <v>97.22</v>
      </c>
    </row>
    <row r="159" spans="1:8" s="41" customFormat="1" ht="150.94999999999999" customHeight="1" x14ac:dyDescent="0.2">
      <c r="A159" s="57" t="s">
        <v>448</v>
      </c>
      <c r="B159" s="239" t="s">
        <v>449</v>
      </c>
      <c r="C159" s="239"/>
      <c r="D159" s="239"/>
      <c r="E159" s="239"/>
      <c r="F159" s="156">
        <v>0</v>
      </c>
      <c r="G159" s="156">
        <v>7.35</v>
      </c>
      <c r="H159" s="227"/>
    </row>
    <row r="160" spans="1:8" s="41" customFormat="1" ht="51.95" customHeight="1" x14ac:dyDescent="0.2">
      <c r="A160" s="57" t="s">
        <v>450</v>
      </c>
      <c r="B160" s="239" t="s">
        <v>256</v>
      </c>
      <c r="C160" s="239"/>
      <c r="D160" s="239"/>
      <c r="E160" s="239"/>
      <c r="F160" s="156">
        <v>13.3</v>
      </c>
      <c r="G160" s="156">
        <v>3.05</v>
      </c>
      <c r="H160" s="227">
        <f t="shared" si="3"/>
        <v>22.93</v>
      </c>
    </row>
    <row r="161" spans="1:8" s="41" customFormat="1" ht="54.95" customHeight="1" x14ac:dyDescent="0.2">
      <c r="A161" s="57" t="s">
        <v>451</v>
      </c>
      <c r="B161" s="239" t="s">
        <v>255</v>
      </c>
      <c r="C161" s="239"/>
      <c r="D161" s="239"/>
      <c r="E161" s="239"/>
      <c r="F161" s="156">
        <v>0</v>
      </c>
      <c r="G161" s="156">
        <v>0.05</v>
      </c>
      <c r="H161" s="227"/>
    </row>
    <row r="162" spans="1:8" s="41" customFormat="1" ht="78" customHeight="1" x14ac:dyDescent="0.2">
      <c r="A162" s="56" t="s">
        <v>89</v>
      </c>
      <c r="B162" s="248" t="s">
        <v>178</v>
      </c>
      <c r="C162" s="248"/>
      <c r="D162" s="248"/>
      <c r="E162" s="248"/>
      <c r="F162" s="163">
        <f>F163+F164+F165</f>
        <v>0</v>
      </c>
      <c r="G162" s="163">
        <f>SUM(G163:G165)</f>
        <v>-0.09</v>
      </c>
      <c r="H162" s="227"/>
    </row>
    <row r="163" spans="1:8" s="41" customFormat="1" ht="27" customHeight="1" x14ac:dyDescent="0.2">
      <c r="A163" s="57" t="s">
        <v>471</v>
      </c>
      <c r="B163" s="239" t="s">
        <v>469</v>
      </c>
      <c r="C163" s="239"/>
      <c r="D163" s="239"/>
      <c r="E163" s="239"/>
      <c r="F163" s="163"/>
      <c r="G163" s="162">
        <v>-0.09</v>
      </c>
      <c r="H163" s="227"/>
    </row>
    <row r="164" spans="1:8" s="41" customFormat="1" ht="27" customHeight="1" x14ac:dyDescent="0.2">
      <c r="A164" s="57" t="s">
        <v>472</v>
      </c>
      <c r="B164" s="239" t="s">
        <v>470</v>
      </c>
      <c r="C164" s="239"/>
      <c r="D164" s="239"/>
      <c r="E164" s="239"/>
      <c r="F164" s="163"/>
      <c r="G164" s="217"/>
      <c r="H164" s="205"/>
    </row>
    <row r="165" spans="1:8" s="41" customFormat="1" ht="28.5" customHeight="1" x14ac:dyDescent="0.2">
      <c r="A165" s="57" t="s">
        <v>473</v>
      </c>
      <c r="B165" s="239" t="s">
        <v>539</v>
      </c>
      <c r="C165" s="239"/>
      <c r="D165" s="239"/>
      <c r="E165" s="239"/>
      <c r="F165" s="162">
        <v>0</v>
      </c>
      <c r="G165" s="217"/>
      <c r="H165" s="205"/>
    </row>
    <row r="166" spans="1:8" s="41" customFormat="1" ht="77.25" customHeight="1" x14ac:dyDescent="0.2">
      <c r="A166" s="56" t="s">
        <v>180</v>
      </c>
      <c r="B166" s="251" t="s">
        <v>179</v>
      </c>
      <c r="C166" s="251"/>
      <c r="D166" s="251"/>
      <c r="E166" s="251"/>
      <c r="F166" s="163">
        <f>SUM(F167:F173)</f>
        <v>0</v>
      </c>
      <c r="G166" s="163">
        <f>SUM(G167:G173)</f>
        <v>16.78</v>
      </c>
      <c r="H166" s="205"/>
    </row>
    <row r="167" spans="1:8" s="41" customFormat="1" ht="77.45" customHeight="1" x14ac:dyDescent="0.2">
      <c r="A167" s="57" t="s">
        <v>452</v>
      </c>
      <c r="B167" s="239" t="s">
        <v>181</v>
      </c>
      <c r="C167" s="239"/>
      <c r="D167" s="239"/>
      <c r="E167" s="239"/>
      <c r="F167" s="163"/>
      <c r="G167" s="162"/>
      <c r="H167" s="205"/>
    </row>
    <row r="168" spans="1:8" s="41" customFormat="1" ht="39" customHeight="1" x14ac:dyDescent="0.2">
      <c r="A168" s="57" t="s">
        <v>302</v>
      </c>
      <c r="B168" s="239" t="s">
        <v>453</v>
      </c>
      <c r="C168" s="239"/>
      <c r="D168" s="239"/>
      <c r="E168" s="239"/>
      <c r="F168" s="156">
        <v>0</v>
      </c>
      <c r="G168" s="156"/>
      <c r="H168" s="205"/>
    </row>
    <row r="169" spans="1:8" s="41" customFormat="1" ht="39" customHeight="1" x14ac:dyDescent="0.2">
      <c r="A169" s="57" t="s">
        <v>646</v>
      </c>
      <c r="B169" s="239" t="s">
        <v>453</v>
      </c>
      <c r="C169" s="239"/>
      <c r="D169" s="239"/>
      <c r="E169" s="239"/>
      <c r="F169" s="201"/>
      <c r="G169" s="204"/>
      <c r="H169" s="205"/>
    </row>
    <row r="170" spans="1:8" s="41" customFormat="1" ht="50.45" customHeight="1" x14ac:dyDescent="0.2">
      <c r="A170" s="57" t="s">
        <v>455</v>
      </c>
      <c r="B170" s="239" t="s">
        <v>454</v>
      </c>
      <c r="C170" s="239"/>
      <c r="D170" s="239"/>
      <c r="E170" s="239"/>
      <c r="F170" s="156">
        <v>0</v>
      </c>
      <c r="G170" s="156">
        <v>14.28</v>
      </c>
      <c r="H170" s="205"/>
    </row>
    <row r="171" spans="1:8" s="41" customFormat="1" ht="53.25" customHeight="1" x14ac:dyDescent="0.2">
      <c r="A171" s="57" t="s">
        <v>648</v>
      </c>
      <c r="B171" s="239" t="s">
        <v>647</v>
      </c>
      <c r="C171" s="239"/>
      <c r="D171" s="239"/>
      <c r="E171" s="239"/>
      <c r="F171" s="201"/>
      <c r="G171" s="156">
        <v>2.5</v>
      </c>
      <c r="H171" s="205"/>
    </row>
    <row r="172" spans="1:8" s="41" customFormat="1" ht="41.45" customHeight="1" x14ac:dyDescent="0.2">
      <c r="A172" s="57" t="s">
        <v>303</v>
      </c>
      <c r="B172" s="239" t="s">
        <v>654</v>
      </c>
      <c r="C172" s="239"/>
      <c r="D172" s="239"/>
      <c r="E172" s="239"/>
      <c r="F172" s="156">
        <v>0</v>
      </c>
      <c r="G172" s="201"/>
      <c r="H172" s="205"/>
    </row>
    <row r="173" spans="1:8" s="41" customFormat="1" ht="39" customHeight="1" x14ac:dyDescent="0.2">
      <c r="A173" s="57" t="s">
        <v>304</v>
      </c>
      <c r="B173" s="239" t="s">
        <v>313</v>
      </c>
      <c r="C173" s="247"/>
      <c r="D173" s="247"/>
      <c r="E173" s="247"/>
      <c r="F173" s="156">
        <v>0</v>
      </c>
      <c r="G173" s="201">
        <v>0</v>
      </c>
      <c r="H173" s="205"/>
    </row>
    <row r="174" spans="1:8" s="41" customFormat="1" ht="39.75" customHeight="1" x14ac:dyDescent="0.2">
      <c r="A174" s="56" t="s">
        <v>184</v>
      </c>
      <c r="B174" s="252" t="s">
        <v>182</v>
      </c>
      <c r="C174" s="252"/>
      <c r="D174" s="252"/>
      <c r="E174" s="252"/>
      <c r="F174" s="163">
        <f>F175+F176+F177+F178</f>
        <v>0</v>
      </c>
      <c r="G174" s="163">
        <f>G175+G176+G177+G178</f>
        <v>-72.66</v>
      </c>
      <c r="H174" s="205"/>
    </row>
    <row r="175" spans="1:8" s="41" customFormat="1" ht="68.25" customHeight="1" x14ac:dyDescent="0.2">
      <c r="A175" s="57" t="s">
        <v>305</v>
      </c>
      <c r="B175" s="239" t="s">
        <v>183</v>
      </c>
      <c r="C175" s="239"/>
      <c r="D175" s="239"/>
      <c r="E175" s="239"/>
      <c r="F175" s="156">
        <v>0</v>
      </c>
      <c r="G175" s="156">
        <v>-0.69</v>
      </c>
      <c r="H175" s="205"/>
    </row>
    <row r="176" spans="1:8" s="41" customFormat="1" ht="84.75" customHeight="1" x14ac:dyDescent="0.2">
      <c r="A176" s="146" t="s">
        <v>410</v>
      </c>
      <c r="B176" s="239" t="s">
        <v>655</v>
      </c>
      <c r="C176" s="239"/>
      <c r="D176" s="239"/>
      <c r="E176" s="239"/>
      <c r="F176" s="156">
        <v>0</v>
      </c>
      <c r="G176" s="156"/>
      <c r="H176" s="205"/>
    </row>
    <row r="177" spans="1:8" s="41" customFormat="1" ht="44.25" customHeight="1" x14ac:dyDescent="0.2">
      <c r="A177" s="57" t="s">
        <v>306</v>
      </c>
      <c r="B177" s="239" t="s">
        <v>314</v>
      </c>
      <c r="C177" s="247"/>
      <c r="D177" s="247"/>
      <c r="E177" s="247"/>
      <c r="F177" s="156">
        <v>0</v>
      </c>
      <c r="G177" s="156">
        <v>-71.97</v>
      </c>
      <c r="H177" s="205"/>
    </row>
    <row r="178" spans="1:8" s="41" customFormat="1" ht="54.95" customHeight="1" x14ac:dyDescent="0.2">
      <c r="A178" s="58" t="s">
        <v>307</v>
      </c>
      <c r="B178" s="250" t="s">
        <v>308</v>
      </c>
      <c r="C178" s="250"/>
      <c r="D178" s="250"/>
      <c r="E178" s="250"/>
      <c r="F178" s="160">
        <v>0</v>
      </c>
      <c r="G178" s="203">
        <v>0</v>
      </c>
      <c r="H178" s="219"/>
    </row>
    <row r="179" spans="1:8" ht="22.5" customHeight="1" x14ac:dyDescent="0.2"/>
    <row r="180" spans="1:8" ht="22.5" customHeight="1" x14ac:dyDescent="0.2"/>
  </sheetData>
  <autoFilter ref="A10:H178">
    <filterColumn colId="1" showButton="0"/>
    <filterColumn colId="2" showButton="0"/>
    <filterColumn colId="3" showButton="0"/>
  </autoFilter>
  <mergeCells count="178">
    <mergeCell ref="B80:E80"/>
    <mergeCell ref="B100:E100"/>
    <mergeCell ref="B99:E99"/>
    <mergeCell ref="B91:E91"/>
    <mergeCell ref="B153:E153"/>
    <mergeCell ref="B154:E154"/>
    <mergeCell ref="B155:E155"/>
    <mergeCell ref="B156:E156"/>
    <mergeCell ref="B105:E105"/>
    <mergeCell ref="B106:E106"/>
    <mergeCell ref="B108:E108"/>
    <mergeCell ref="B109:E109"/>
    <mergeCell ref="B113:E113"/>
    <mergeCell ref="B141:E141"/>
    <mergeCell ref="B130:E130"/>
    <mergeCell ref="B142:E142"/>
    <mergeCell ref="B117:E117"/>
    <mergeCell ref="B116:E116"/>
    <mergeCell ref="B112:E112"/>
    <mergeCell ref="B115:E115"/>
    <mergeCell ref="B114:E114"/>
    <mergeCell ref="B143:E143"/>
    <mergeCell ref="B144:E144"/>
    <mergeCell ref="B133:E133"/>
    <mergeCell ref="B171:E171"/>
    <mergeCell ref="B164:E164"/>
    <mergeCell ref="B163:E163"/>
    <mergeCell ref="B135:E135"/>
    <mergeCell ref="B118:E118"/>
    <mergeCell ref="B121:E121"/>
    <mergeCell ref="B122:E122"/>
    <mergeCell ref="B120:E120"/>
    <mergeCell ref="B125:E125"/>
    <mergeCell ref="B138:E138"/>
    <mergeCell ref="B139:E139"/>
    <mergeCell ref="B137:E137"/>
    <mergeCell ref="B140:E140"/>
    <mergeCell ref="B152:E152"/>
    <mergeCell ref="B169:E169"/>
    <mergeCell ref="B129:E129"/>
    <mergeCell ref="B78:E78"/>
    <mergeCell ref="B93:E93"/>
    <mergeCell ref="B87:E87"/>
    <mergeCell ref="B94:E94"/>
    <mergeCell ref="B81:E81"/>
    <mergeCell ref="B96:E96"/>
    <mergeCell ref="B77:E77"/>
    <mergeCell ref="B73:E73"/>
    <mergeCell ref="B104:E104"/>
    <mergeCell ref="B92:E92"/>
    <mergeCell ref="B79:E79"/>
    <mergeCell ref="B82:E82"/>
    <mergeCell ref="B89:E89"/>
    <mergeCell ref="B95:E95"/>
    <mergeCell ref="B98:E98"/>
    <mergeCell ref="B97:E97"/>
    <mergeCell ref="B74:E74"/>
    <mergeCell ref="B85:E85"/>
    <mergeCell ref="B86:E86"/>
    <mergeCell ref="B83:E83"/>
    <mergeCell ref="B84:E84"/>
    <mergeCell ref="B101:E101"/>
    <mergeCell ref="B102:E102"/>
    <mergeCell ref="B103:E103"/>
    <mergeCell ref="G8:H8"/>
    <mergeCell ref="B32:E32"/>
    <mergeCell ref="B34:E34"/>
    <mergeCell ref="C45:E45"/>
    <mergeCell ref="C24:E24"/>
    <mergeCell ref="B26:E26"/>
    <mergeCell ref="C27:E27"/>
    <mergeCell ref="C28:E28"/>
    <mergeCell ref="B29:E29"/>
    <mergeCell ref="B30:E30"/>
    <mergeCell ref="B31:E31"/>
    <mergeCell ref="B10:E10"/>
    <mergeCell ref="B11:E11"/>
    <mergeCell ref="B12:E12"/>
    <mergeCell ref="B13:E13"/>
    <mergeCell ref="B14:E14"/>
    <mergeCell ref="B15:E15"/>
    <mergeCell ref="F8:F9"/>
    <mergeCell ref="C43:E43"/>
    <mergeCell ref="B18:E18"/>
    <mergeCell ref="B20:E20"/>
    <mergeCell ref="B39:E39"/>
    <mergeCell ref="B47:E47"/>
    <mergeCell ref="B64:E64"/>
    <mergeCell ref="B62:E62"/>
    <mergeCell ref="A8:A9"/>
    <mergeCell ref="B8:E9"/>
    <mergeCell ref="B35:E35"/>
    <mergeCell ref="B36:E36"/>
    <mergeCell ref="C51:E51"/>
    <mergeCell ref="B33:E33"/>
    <mergeCell ref="B48:E48"/>
    <mergeCell ref="B37:E37"/>
    <mergeCell ref="B41:E41"/>
    <mergeCell ref="C42:E42"/>
    <mergeCell ref="C44:E44"/>
    <mergeCell ref="B38:E38"/>
    <mergeCell ref="B49:E49"/>
    <mergeCell ref="B40:E40"/>
    <mergeCell ref="B50:E50"/>
    <mergeCell ref="B22:E22"/>
    <mergeCell ref="B23:E23"/>
    <mergeCell ref="C25:E25"/>
    <mergeCell ref="B16:E16"/>
    <mergeCell ref="B17:E17"/>
    <mergeCell ref="B21:E21"/>
    <mergeCell ref="C46:E46"/>
    <mergeCell ref="B19:E19"/>
    <mergeCell ref="B178:E178"/>
    <mergeCell ref="B162:E162"/>
    <mergeCell ref="B165:E165"/>
    <mergeCell ref="B166:E166"/>
    <mergeCell ref="B131:E131"/>
    <mergeCell ref="B132:E132"/>
    <mergeCell ref="B134:E134"/>
    <mergeCell ref="B167:E167"/>
    <mergeCell ref="B174:E174"/>
    <mergeCell ref="B147:E147"/>
    <mergeCell ref="B161:E161"/>
    <mergeCell ref="B151:E151"/>
    <mergeCell ref="B157:E157"/>
    <mergeCell ref="B168:E168"/>
    <mergeCell ref="B170:E170"/>
    <mergeCell ref="B158:E158"/>
    <mergeCell ref="B175:E175"/>
    <mergeCell ref="B177:E177"/>
    <mergeCell ref="B149:E149"/>
    <mergeCell ref="B136:E136"/>
    <mergeCell ref="B145:E145"/>
    <mergeCell ref="B176:E176"/>
    <mergeCell ref="B172:E172"/>
    <mergeCell ref="A2:H2"/>
    <mergeCell ref="A3:H3"/>
    <mergeCell ref="A4:H4"/>
    <mergeCell ref="A6:H6"/>
    <mergeCell ref="G7:H7"/>
    <mergeCell ref="B173:E173"/>
    <mergeCell ref="B159:E159"/>
    <mergeCell ref="B160:E160"/>
    <mergeCell ref="B150:E150"/>
    <mergeCell ref="B107:E107"/>
    <mergeCell ref="B110:E110"/>
    <mergeCell ref="B88:E88"/>
    <mergeCell ref="B111:E111"/>
    <mergeCell ref="B146:E146"/>
    <mergeCell ref="B148:E148"/>
    <mergeCell ref="B127:E127"/>
    <mergeCell ref="B128:E128"/>
    <mergeCell ref="B90:E90"/>
    <mergeCell ref="B119:E119"/>
    <mergeCell ref="B124:E124"/>
    <mergeCell ref="B123:E123"/>
    <mergeCell ref="B126:E126"/>
    <mergeCell ref="C52:E52"/>
    <mergeCell ref="B66:E66"/>
    <mergeCell ref="B53:E53"/>
    <mergeCell ref="B71:E71"/>
    <mergeCell ref="B75:E75"/>
    <mergeCell ref="B76:E76"/>
    <mergeCell ref="B55:E55"/>
    <mergeCell ref="B56:E56"/>
    <mergeCell ref="B57:E57"/>
    <mergeCell ref="B58:E58"/>
    <mergeCell ref="B59:E59"/>
    <mergeCell ref="B63:E63"/>
    <mergeCell ref="B67:E67"/>
    <mergeCell ref="B65:E65"/>
    <mergeCell ref="B70:E70"/>
    <mergeCell ref="B54:E54"/>
    <mergeCell ref="B60:E60"/>
    <mergeCell ref="B61:E61"/>
    <mergeCell ref="B69:E69"/>
    <mergeCell ref="B72:E72"/>
    <mergeCell ref="B68:E68"/>
  </mergeCells>
  <printOptions horizontalCentered="1"/>
  <pageMargins left="0.39370078740157483" right="0" top="0.59055118110236227" bottom="0.59055118110236227" header="0.15748031496062992" footer="0.39370078740157483"/>
  <pageSetup paperSize="9" scale="76" fitToHeight="0" orientation="portrait" useFirstPageNumber="1" r:id="rId1"/>
  <headerFooter differentFirst="1"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topLeftCell="A100" zoomScaleNormal="100" zoomScaleSheetLayoutView="100" workbookViewId="0">
      <selection activeCell="C90" sqref="C90:D90"/>
    </sheetView>
  </sheetViews>
  <sheetFormatPr defaultRowHeight="12.75" x14ac:dyDescent="0.2"/>
  <cols>
    <col min="1" max="1" width="23.28515625" customWidth="1"/>
    <col min="2" max="2" width="2.28515625" customWidth="1"/>
    <col min="3" max="3" width="2" customWidth="1"/>
    <col min="4" max="4" width="50.7109375" customWidth="1"/>
    <col min="5" max="5" width="14.7109375" customWidth="1"/>
    <col min="6" max="6" width="12.7109375" style="144" customWidth="1"/>
    <col min="7" max="7" width="12.28515625" style="145" customWidth="1"/>
    <col min="8" max="8" width="12.28515625" style="144" customWidth="1"/>
    <col min="9" max="9" width="13" style="144" customWidth="1"/>
    <col min="11" max="11" width="15.42578125" customWidth="1"/>
  </cols>
  <sheetData>
    <row r="1" spans="1:11" ht="18.75" customHeight="1" x14ac:dyDescent="0.2">
      <c r="A1" s="274" t="s">
        <v>189</v>
      </c>
      <c r="B1" s="274"/>
      <c r="C1" s="274"/>
      <c r="D1" s="274"/>
      <c r="E1" s="274"/>
      <c r="F1" s="274"/>
      <c r="G1" s="274"/>
      <c r="H1" s="274"/>
      <c r="I1" s="274"/>
    </row>
    <row r="2" spans="1:11" ht="15" customHeight="1" x14ac:dyDescent="0.2">
      <c r="A2" s="35"/>
      <c r="B2" s="35"/>
      <c r="C2" s="35"/>
      <c r="D2" s="36"/>
      <c r="E2" s="37"/>
      <c r="F2" s="141"/>
      <c r="G2" s="142"/>
      <c r="H2" s="143"/>
      <c r="I2" s="166" t="s">
        <v>537</v>
      </c>
    </row>
    <row r="3" spans="1:11" s="40" customFormat="1" ht="14.25" customHeight="1" x14ac:dyDescent="0.2">
      <c r="A3" s="275" t="s">
        <v>56</v>
      </c>
      <c r="B3" s="282" t="s">
        <v>7</v>
      </c>
      <c r="C3" s="283"/>
      <c r="D3" s="284"/>
      <c r="E3" s="276" t="s">
        <v>8</v>
      </c>
      <c r="F3" s="276"/>
      <c r="G3" s="277" t="s">
        <v>260</v>
      </c>
      <c r="H3" s="277"/>
      <c r="I3" s="277"/>
    </row>
    <row r="4" spans="1:11" s="40" customFormat="1" ht="32.25" customHeight="1" x14ac:dyDescent="0.2">
      <c r="A4" s="275"/>
      <c r="B4" s="285"/>
      <c r="C4" s="286"/>
      <c r="D4" s="287"/>
      <c r="E4" s="278" t="s">
        <v>693</v>
      </c>
      <c r="F4" s="277" t="s">
        <v>791</v>
      </c>
      <c r="G4" s="277" t="s">
        <v>5</v>
      </c>
      <c r="H4" s="277" t="s">
        <v>90</v>
      </c>
      <c r="I4" s="277"/>
    </row>
    <row r="5" spans="1:11" s="40" customFormat="1" ht="78.75" customHeight="1" x14ac:dyDescent="0.2">
      <c r="A5" s="275"/>
      <c r="B5" s="285"/>
      <c r="C5" s="286"/>
      <c r="D5" s="287"/>
      <c r="E5" s="279"/>
      <c r="F5" s="280"/>
      <c r="G5" s="281"/>
      <c r="H5" s="230" t="s">
        <v>792</v>
      </c>
      <c r="I5" s="230" t="s">
        <v>694</v>
      </c>
    </row>
    <row r="6" spans="1:11" ht="12.75" customHeight="1" x14ac:dyDescent="0.2">
      <c r="A6" s="209">
        <v>1</v>
      </c>
      <c r="B6" s="271">
        <v>2</v>
      </c>
      <c r="C6" s="271"/>
      <c r="D6" s="271"/>
      <c r="E6" s="75">
        <v>3</v>
      </c>
      <c r="F6" s="150">
        <v>4</v>
      </c>
      <c r="G6" s="169">
        <v>5</v>
      </c>
      <c r="H6" s="169">
        <v>6</v>
      </c>
      <c r="I6" s="169">
        <v>7</v>
      </c>
    </row>
    <row r="7" spans="1:11" ht="20.25" customHeight="1" x14ac:dyDescent="0.2">
      <c r="A7" s="66"/>
      <c r="B7" s="269" t="s">
        <v>14</v>
      </c>
      <c r="C7" s="269"/>
      <c r="D7" s="269"/>
      <c r="E7" s="155">
        <f t="shared" ref="E7" si="0">E9+E19+E20</f>
        <v>10154848.75</v>
      </c>
      <c r="F7" s="155">
        <v>10157636.02</v>
      </c>
      <c r="G7" s="155">
        <v>2218080.85</v>
      </c>
      <c r="H7" s="155">
        <f>G7*100/E7</f>
        <v>21.84</v>
      </c>
      <c r="I7" s="207">
        <f>G7*100/F7</f>
        <v>21.84</v>
      </c>
      <c r="J7" s="213"/>
      <c r="K7" s="213"/>
    </row>
    <row r="8" spans="1:11" ht="12" customHeight="1" x14ac:dyDescent="0.2">
      <c r="A8" s="67"/>
      <c r="B8" s="272" t="s">
        <v>1</v>
      </c>
      <c r="C8" s="272"/>
      <c r="D8" s="272"/>
      <c r="E8" s="154"/>
      <c r="F8" s="156"/>
      <c r="G8" s="201"/>
      <c r="H8" s="199"/>
      <c r="I8" s="200"/>
    </row>
    <row r="9" spans="1:11" ht="14.25" customHeight="1" x14ac:dyDescent="0.2">
      <c r="A9" s="68" t="s">
        <v>609</v>
      </c>
      <c r="B9" s="273" t="s">
        <v>70</v>
      </c>
      <c r="C9" s="273"/>
      <c r="D9" s="273"/>
      <c r="E9" s="155">
        <f t="shared" ref="E9:G9" si="1">E11+E12</f>
        <v>122245.1</v>
      </c>
      <c r="F9" s="155">
        <v>124716.39</v>
      </c>
      <c r="G9" s="155">
        <f t="shared" si="1"/>
        <v>17184.2</v>
      </c>
      <c r="H9" s="155">
        <f t="shared" ref="H9:H15" si="2">G9*100/E9</f>
        <v>14.06</v>
      </c>
      <c r="I9" s="207">
        <f t="shared" ref="I9:I15" si="3">G9*100/F9</f>
        <v>13.78</v>
      </c>
    </row>
    <row r="10" spans="1:11" ht="14.25" customHeight="1" x14ac:dyDescent="0.2">
      <c r="A10" s="68"/>
      <c r="B10" s="210"/>
      <c r="C10" s="267" t="s">
        <v>1</v>
      </c>
      <c r="D10" s="267"/>
      <c r="E10" s="154"/>
      <c r="F10" s="156"/>
      <c r="G10" s="156"/>
      <c r="H10" s="155"/>
      <c r="I10" s="207"/>
    </row>
    <row r="11" spans="1:11" ht="17.25" customHeight="1" x14ac:dyDescent="0.2">
      <c r="A11" s="67" t="s">
        <v>610</v>
      </c>
      <c r="B11" s="62"/>
      <c r="C11" s="248" t="s">
        <v>187</v>
      </c>
      <c r="D11" s="248"/>
      <c r="E11" s="157">
        <v>10.45</v>
      </c>
      <c r="F11" s="157">
        <v>10.45</v>
      </c>
      <c r="G11" s="156">
        <v>9.5299999999999994</v>
      </c>
      <c r="H11" s="156">
        <f t="shared" ref="H11" si="4">G11*100/E11</f>
        <v>91.2</v>
      </c>
      <c r="I11" s="206">
        <f t="shared" ref="I11" si="5">G11*100/F11</f>
        <v>91.2</v>
      </c>
      <c r="K11" s="156"/>
    </row>
    <row r="12" spans="1:11" ht="17.25" customHeight="1" x14ac:dyDescent="0.2">
      <c r="A12" s="67" t="s">
        <v>611</v>
      </c>
      <c r="B12" s="62"/>
      <c r="C12" s="248" t="s">
        <v>188</v>
      </c>
      <c r="D12" s="248"/>
      <c r="E12" s="155">
        <f t="shared" ref="E12:G12" si="6">E14+E15+E16+E17+E18</f>
        <v>122234.65</v>
      </c>
      <c r="F12" s="155">
        <v>124705.94</v>
      </c>
      <c r="G12" s="155">
        <f t="shared" si="6"/>
        <v>17174.669999999998</v>
      </c>
      <c r="H12" s="155">
        <f t="shared" si="2"/>
        <v>14.05</v>
      </c>
      <c r="I12" s="207">
        <f t="shared" si="3"/>
        <v>13.77</v>
      </c>
    </row>
    <row r="13" spans="1:11" ht="12.75" customHeight="1" x14ac:dyDescent="0.2">
      <c r="A13" s="67"/>
      <c r="B13" s="62"/>
      <c r="C13" s="208"/>
      <c r="D13" s="54" t="s">
        <v>1</v>
      </c>
      <c r="E13" s="158"/>
      <c r="F13" s="202"/>
      <c r="G13" s="234"/>
      <c r="H13" s="155"/>
      <c r="I13" s="207"/>
    </row>
    <row r="14" spans="1:11" ht="60.75" customHeight="1" x14ac:dyDescent="0.2">
      <c r="A14" s="67" t="s">
        <v>695</v>
      </c>
      <c r="B14" s="62"/>
      <c r="C14" s="208"/>
      <c r="D14" s="53" t="s">
        <v>463</v>
      </c>
      <c r="E14" s="157">
        <v>94617.81</v>
      </c>
      <c r="F14" s="157">
        <v>94617.81</v>
      </c>
      <c r="G14" s="156">
        <v>13376.91</v>
      </c>
      <c r="H14" s="156">
        <f t="shared" ref="H14" si="7">G14*100/E14</f>
        <v>14.14</v>
      </c>
      <c r="I14" s="206">
        <f t="shared" ref="I14" si="8">G14*100/F14</f>
        <v>14.14</v>
      </c>
    </row>
    <row r="15" spans="1:11" ht="39" customHeight="1" x14ac:dyDescent="0.2">
      <c r="A15" s="67" t="s">
        <v>696</v>
      </c>
      <c r="B15" s="62"/>
      <c r="C15" s="208"/>
      <c r="D15" s="53" t="s">
        <v>464</v>
      </c>
      <c r="E15" s="157">
        <v>25309.31</v>
      </c>
      <c r="F15" s="157">
        <v>28031.279999999999</v>
      </c>
      <c r="G15" s="156">
        <v>3510.51</v>
      </c>
      <c r="H15" s="156">
        <f t="shared" si="2"/>
        <v>13.87</v>
      </c>
      <c r="I15" s="206">
        <f t="shared" si="3"/>
        <v>12.52</v>
      </c>
    </row>
    <row r="16" spans="1:11" ht="36.75" customHeight="1" x14ac:dyDescent="0.2">
      <c r="A16" s="67" t="s">
        <v>697</v>
      </c>
      <c r="B16" s="62"/>
      <c r="C16" s="208"/>
      <c r="D16" s="53" t="s">
        <v>465</v>
      </c>
      <c r="E16" s="157">
        <v>301.85000000000002</v>
      </c>
      <c r="F16" s="157">
        <v>301.85000000000002</v>
      </c>
      <c r="G16" s="156">
        <v>63.87</v>
      </c>
      <c r="H16" s="156">
        <f t="shared" ref="H16" si="9">G16*100/E16</f>
        <v>21.16</v>
      </c>
      <c r="I16" s="206">
        <f t="shared" ref="I16" si="10">G16*100/F16</f>
        <v>21.16</v>
      </c>
    </row>
    <row r="17" spans="1:9" ht="28.5" customHeight="1" x14ac:dyDescent="0.2">
      <c r="A17" s="67" t="s">
        <v>631</v>
      </c>
      <c r="B17" s="62"/>
      <c r="C17" s="208"/>
      <c r="D17" s="53" t="s">
        <v>466</v>
      </c>
      <c r="E17" s="157">
        <v>978.81</v>
      </c>
      <c r="F17" s="157">
        <v>978.81</v>
      </c>
      <c r="G17" s="156">
        <v>223.38</v>
      </c>
      <c r="H17" s="156">
        <f t="shared" ref="H17" si="11">G17*100/E17</f>
        <v>22.82</v>
      </c>
      <c r="I17" s="206">
        <f t="shared" ref="I17" si="12">G17*100/F17</f>
        <v>22.82</v>
      </c>
    </row>
    <row r="18" spans="1:9" ht="50.25" customHeight="1" x14ac:dyDescent="0.2">
      <c r="A18" s="67" t="s">
        <v>698</v>
      </c>
      <c r="B18" s="62"/>
      <c r="C18" s="208"/>
      <c r="D18" s="53" t="s">
        <v>467</v>
      </c>
      <c r="E18" s="157">
        <v>1026.8699999999999</v>
      </c>
      <c r="F18" s="157">
        <v>776.18</v>
      </c>
      <c r="G18" s="156"/>
      <c r="H18" s="156"/>
      <c r="I18" s="206"/>
    </row>
    <row r="19" spans="1:9" s="47" customFormat="1" ht="18" customHeight="1" x14ac:dyDescent="0.2">
      <c r="A19" s="69" t="s">
        <v>612</v>
      </c>
      <c r="B19" s="270" t="s">
        <v>69</v>
      </c>
      <c r="C19" s="270"/>
      <c r="D19" s="270"/>
      <c r="E19" s="154">
        <v>105.45</v>
      </c>
      <c r="F19" s="155">
        <v>105.45</v>
      </c>
      <c r="G19" s="155">
        <v>5.82</v>
      </c>
      <c r="H19" s="155">
        <f t="shared" ref="H19" si="13">G19*100/E19</f>
        <v>5.52</v>
      </c>
      <c r="I19" s="207">
        <f t="shared" ref="I19" si="14">G19*100/F19</f>
        <v>5.52</v>
      </c>
    </row>
    <row r="20" spans="1:9" s="47" customFormat="1" ht="21.75" customHeight="1" x14ac:dyDescent="0.2">
      <c r="A20" s="69" t="s">
        <v>613</v>
      </c>
      <c r="B20" s="270" t="s">
        <v>71</v>
      </c>
      <c r="C20" s="270"/>
      <c r="D20" s="270"/>
      <c r="E20" s="154">
        <f>E21+E50+E85+E105+E106</f>
        <v>10032498.199999999</v>
      </c>
      <c r="F20" s="154">
        <f>F21+F50+F85+F105+F106</f>
        <v>10032814.17</v>
      </c>
      <c r="G20" s="154">
        <f>G21+G50+G85+G105+G106</f>
        <v>2200890.8199999998</v>
      </c>
      <c r="H20" s="155">
        <f t="shared" ref="H20" si="15">G20*100/E20</f>
        <v>21.94</v>
      </c>
      <c r="I20" s="207">
        <f t="shared" ref="I20" si="16">G20*100/F20</f>
        <v>21.94</v>
      </c>
    </row>
    <row r="21" spans="1:9" ht="17.100000000000001" customHeight="1" x14ac:dyDescent="0.2">
      <c r="A21" s="70" t="s">
        <v>614</v>
      </c>
      <c r="B21" s="248" t="s">
        <v>191</v>
      </c>
      <c r="C21" s="248"/>
      <c r="D21" s="248"/>
      <c r="E21" s="154">
        <v>8791576.3200000003</v>
      </c>
      <c r="F21" s="154">
        <v>8792073.7699999996</v>
      </c>
      <c r="G21" s="154">
        <f t="shared" ref="G21" si="17">SUM(G23:G49)</f>
        <v>1935029.36</v>
      </c>
      <c r="H21" s="155">
        <f>G21*100/E21</f>
        <v>22.01</v>
      </c>
      <c r="I21" s="207">
        <f>G21*100/F21</f>
        <v>22.01</v>
      </c>
    </row>
    <row r="22" spans="1:9" ht="12.75" customHeight="1" x14ac:dyDescent="0.2">
      <c r="A22" s="70"/>
      <c r="B22" s="65"/>
      <c r="C22" s="267" t="s">
        <v>1</v>
      </c>
      <c r="D22" s="267"/>
      <c r="E22" s="154"/>
      <c r="F22" s="201"/>
      <c r="G22" s="156"/>
      <c r="H22" s="155"/>
      <c r="I22" s="207"/>
    </row>
    <row r="23" spans="1:9" ht="38.25" customHeight="1" x14ac:dyDescent="0.2">
      <c r="A23" s="70" t="s">
        <v>699</v>
      </c>
      <c r="B23" s="65"/>
      <c r="C23" s="263" t="s">
        <v>192</v>
      </c>
      <c r="D23" s="263"/>
      <c r="E23" s="157">
        <v>1825.22</v>
      </c>
      <c r="F23" s="157">
        <v>1825.22</v>
      </c>
      <c r="G23" s="156">
        <v>384.3</v>
      </c>
      <c r="H23" s="156">
        <f t="shared" ref="H23:H85" si="18">G23*100/E23</f>
        <v>21.05</v>
      </c>
      <c r="I23" s="206">
        <f t="shared" ref="I23:I85" si="19">G23*100/F23</f>
        <v>21.05</v>
      </c>
    </row>
    <row r="24" spans="1:9" ht="60" customHeight="1" x14ac:dyDescent="0.2">
      <c r="A24" s="70" t="s">
        <v>700</v>
      </c>
      <c r="B24" s="65"/>
      <c r="C24" s="263" t="s">
        <v>193</v>
      </c>
      <c r="D24" s="263"/>
      <c r="E24" s="157">
        <v>475.25</v>
      </c>
      <c r="F24" s="157">
        <v>475.25</v>
      </c>
      <c r="G24" s="156">
        <v>102.57</v>
      </c>
      <c r="H24" s="156">
        <f t="shared" si="18"/>
        <v>21.58</v>
      </c>
      <c r="I24" s="206">
        <f t="shared" si="19"/>
        <v>21.58</v>
      </c>
    </row>
    <row r="25" spans="1:9" ht="18" customHeight="1" x14ac:dyDescent="0.2">
      <c r="A25" s="70" t="s">
        <v>701</v>
      </c>
      <c r="B25" s="65"/>
      <c r="C25" s="263" t="s">
        <v>194</v>
      </c>
      <c r="D25" s="263"/>
      <c r="E25" s="157">
        <v>76954.240000000005</v>
      </c>
      <c r="F25" s="157">
        <v>76954.240000000005</v>
      </c>
      <c r="G25" s="156">
        <v>21168.31</v>
      </c>
      <c r="H25" s="156">
        <f t="shared" si="18"/>
        <v>27.51</v>
      </c>
      <c r="I25" s="206">
        <f t="shared" si="19"/>
        <v>27.51</v>
      </c>
    </row>
    <row r="26" spans="1:9" ht="27.75" customHeight="1" x14ac:dyDescent="0.2">
      <c r="A26" s="70" t="s">
        <v>702</v>
      </c>
      <c r="B26" s="65"/>
      <c r="C26" s="263" t="s">
        <v>195</v>
      </c>
      <c r="D26" s="263"/>
      <c r="E26" s="157">
        <v>2983.99</v>
      </c>
      <c r="F26" s="157">
        <v>2983.99</v>
      </c>
      <c r="G26" s="156">
        <v>549.58000000000004</v>
      </c>
      <c r="H26" s="156">
        <f t="shared" si="18"/>
        <v>18.420000000000002</v>
      </c>
      <c r="I26" s="206">
        <f t="shared" si="19"/>
        <v>18.420000000000002</v>
      </c>
    </row>
    <row r="27" spans="1:9" s="47" customFormat="1" ht="29.25" customHeight="1" x14ac:dyDescent="0.2">
      <c r="A27" s="70" t="s">
        <v>615</v>
      </c>
      <c r="B27" s="64"/>
      <c r="C27" s="263" t="s">
        <v>196</v>
      </c>
      <c r="D27" s="263"/>
      <c r="E27" s="157">
        <v>8152.01</v>
      </c>
      <c r="F27" s="157">
        <v>8152.01</v>
      </c>
      <c r="G27" s="156">
        <v>1534.4</v>
      </c>
      <c r="H27" s="156">
        <f t="shared" si="18"/>
        <v>18.82</v>
      </c>
      <c r="I27" s="206">
        <f t="shared" si="19"/>
        <v>18.82</v>
      </c>
    </row>
    <row r="28" spans="1:9" ht="17.25" customHeight="1" x14ac:dyDescent="0.2">
      <c r="A28" s="70" t="s">
        <v>616</v>
      </c>
      <c r="B28" s="65"/>
      <c r="C28" s="263" t="s">
        <v>197</v>
      </c>
      <c r="D28" s="263"/>
      <c r="E28" s="157">
        <v>8082107.3399999999</v>
      </c>
      <c r="F28" s="157">
        <v>8082358.04</v>
      </c>
      <c r="G28" s="156">
        <v>1782389.25</v>
      </c>
      <c r="H28" s="156">
        <f t="shared" si="18"/>
        <v>22.05</v>
      </c>
      <c r="I28" s="206">
        <f t="shared" si="19"/>
        <v>22.05</v>
      </c>
    </row>
    <row r="29" spans="1:9" ht="18.75" customHeight="1" x14ac:dyDescent="0.2">
      <c r="A29" s="70" t="s">
        <v>617</v>
      </c>
      <c r="B29" s="65"/>
      <c r="C29" s="263" t="s">
        <v>198</v>
      </c>
      <c r="D29" s="263"/>
      <c r="E29" s="157">
        <v>3832.31</v>
      </c>
      <c r="F29" s="157">
        <v>3832.31</v>
      </c>
      <c r="G29" s="156">
        <v>283.7</v>
      </c>
      <c r="H29" s="156">
        <f t="shared" si="18"/>
        <v>7.4</v>
      </c>
      <c r="I29" s="206">
        <f t="shared" si="19"/>
        <v>7.4</v>
      </c>
    </row>
    <row r="30" spans="1:9" ht="18.75" customHeight="1" x14ac:dyDescent="0.2">
      <c r="A30" s="70" t="s">
        <v>618</v>
      </c>
      <c r="B30" s="65"/>
      <c r="C30" s="263" t="s">
        <v>199</v>
      </c>
      <c r="D30" s="263"/>
      <c r="E30" s="157">
        <v>555102.06000000006</v>
      </c>
      <c r="F30" s="157">
        <v>555102.06000000006</v>
      </c>
      <c r="G30" s="156">
        <v>118180.32</v>
      </c>
      <c r="H30" s="156">
        <f t="shared" si="18"/>
        <v>21.29</v>
      </c>
      <c r="I30" s="206">
        <f t="shared" si="19"/>
        <v>21.29</v>
      </c>
    </row>
    <row r="31" spans="1:9" ht="17.25" customHeight="1" x14ac:dyDescent="0.2">
      <c r="A31" s="70" t="s">
        <v>619</v>
      </c>
      <c r="B31" s="65"/>
      <c r="C31" s="263" t="s">
        <v>200</v>
      </c>
      <c r="D31" s="263"/>
      <c r="E31" s="157">
        <v>32.520000000000003</v>
      </c>
      <c r="F31" s="157">
        <v>32.520000000000003</v>
      </c>
      <c r="G31" s="156">
        <v>4.8099999999999996</v>
      </c>
      <c r="H31" s="156">
        <f t="shared" si="18"/>
        <v>14.79</v>
      </c>
      <c r="I31" s="206">
        <f t="shared" si="19"/>
        <v>14.79</v>
      </c>
    </row>
    <row r="32" spans="1:9" ht="29.25" customHeight="1" x14ac:dyDescent="0.2">
      <c r="A32" s="70" t="s">
        <v>620</v>
      </c>
      <c r="B32" s="65"/>
      <c r="C32" s="263" t="s">
        <v>201</v>
      </c>
      <c r="D32" s="263"/>
      <c r="E32" s="157">
        <v>9060.1200000000008</v>
      </c>
      <c r="F32" s="157">
        <v>9060.1200000000008</v>
      </c>
      <c r="G32" s="156">
        <v>2187.75</v>
      </c>
      <c r="H32" s="156">
        <f t="shared" si="18"/>
        <v>24.15</v>
      </c>
      <c r="I32" s="206">
        <f t="shared" si="19"/>
        <v>24.15</v>
      </c>
    </row>
    <row r="33" spans="1:9" ht="19.5" customHeight="1" x14ac:dyDescent="0.2">
      <c r="A33" s="70" t="s">
        <v>621</v>
      </c>
      <c r="B33" s="65"/>
      <c r="C33" s="263" t="s">
        <v>656</v>
      </c>
      <c r="D33" s="263"/>
      <c r="E33" s="157">
        <v>26893.7</v>
      </c>
      <c r="F33" s="157">
        <v>26893.7</v>
      </c>
      <c r="G33" s="156">
        <v>3010.25</v>
      </c>
      <c r="H33" s="156">
        <f t="shared" si="18"/>
        <v>11.19</v>
      </c>
      <c r="I33" s="206">
        <f t="shared" si="19"/>
        <v>11.19</v>
      </c>
    </row>
    <row r="34" spans="1:9" ht="18.75" customHeight="1" x14ac:dyDescent="0.2">
      <c r="A34" s="70" t="s">
        <v>622</v>
      </c>
      <c r="B34" s="65"/>
      <c r="C34" s="263" t="s">
        <v>202</v>
      </c>
      <c r="D34" s="263"/>
      <c r="E34" s="157">
        <v>1171.45</v>
      </c>
      <c r="F34" s="157">
        <v>1171.45</v>
      </c>
      <c r="G34" s="156">
        <v>223.29</v>
      </c>
      <c r="H34" s="156">
        <f t="shared" si="18"/>
        <v>19.059999999999999</v>
      </c>
      <c r="I34" s="206">
        <f t="shared" si="19"/>
        <v>19.059999999999999</v>
      </c>
    </row>
    <row r="35" spans="1:9" ht="24" customHeight="1" x14ac:dyDescent="0.2">
      <c r="A35" s="70" t="s">
        <v>623</v>
      </c>
      <c r="B35" s="65"/>
      <c r="C35" s="263" t="s">
        <v>203</v>
      </c>
      <c r="D35" s="263"/>
      <c r="E35" s="157">
        <v>3717.71</v>
      </c>
      <c r="F35" s="157">
        <v>3717.71</v>
      </c>
      <c r="G35" s="156">
        <v>254.77</v>
      </c>
      <c r="H35" s="156">
        <f t="shared" si="18"/>
        <v>6.85</v>
      </c>
      <c r="I35" s="206">
        <f t="shared" si="19"/>
        <v>6.85</v>
      </c>
    </row>
    <row r="36" spans="1:9" ht="18" customHeight="1" x14ac:dyDescent="0.2">
      <c r="A36" s="70" t="s">
        <v>624</v>
      </c>
      <c r="B36" s="65"/>
      <c r="C36" s="263" t="s">
        <v>204</v>
      </c>
      <c r="D36" s="263"/>
      <c r="E36" s="157">
        <v>2992.18</v>
      </c>
      <c r="F36" s="157">
        <v>2992.18</v>
      </c>
      <c r="G36" s="235">
        <v>650.66999999999996</v>
      </c>
      <c r="H36" s="156">
        <f t="shared" si="18"/>
        <v>21.75</v>
      </c>
      <c r="I36" s="206">
        <f t="shared" si="19"/>
        <v>21.75</v>
      </c>
    </row>
    <row r="37" spans="1:9" ht="18.75" customHeight="1" x14ac:dyDescent="0.2">
      <c r="A37" s="70" t="s">
        <v>632</v>
      </c>
      <c r="B37" s="65"/>
      <c r="C37" s="263" t="s">
        <v>205</v>
      </c>
      <c r="D37" s="263"/>
      <c r="E37" s="157">
        <v>8488.7000000000007</v>
      </c>
      <c r="F37" s="157">
        <v>8488.7000000000007</v>
      </c>
      <c r="G37" s="235">
        <v>1974.41</v>
      </c>
      <c r="H37" s="156">
        <f t="shared" si="18"/>
        <v>23.26</v>
      </c>
      <c r="I37" s="206">
        <f t="shared" si="19"/>
        <v>23.26</v>
      </c>
    </row>
    <row r="38" spans="1:9" s="47" customFormat="1" ht="36.75" customHeight="1" x14ac:dyDescent="0.2">
      <c r="A38" s="70" t="s">
        <v>625</v>
      </c>
      <c r="B38" s="64"/>
      <c r="C38" s="263" t="s">
        <v>206</v>
      </c>
      <c r="D38" s="263"/>
      <c r="E38" s="157">
        <v>0.11</v>
      </c>
      <c r="F38" s="157">
        <v>0.11</v>
      </c>
      <c r="G38" s="236">
        <v>4.0000000000000001E-3</v>
      </c>
      <c r="H38" s="156">
        <f t="shared" si="18"/>
        <v>3.64</v>
      </c>
      <c r="I38" s="206">
        <f t="shared" si="19"/>
        <v>3.64</v>
      </c>
    </row>
    <row r="39" spans="1:9" ht="28.5" customHeight="1" x14ac:dyDescent="0.2">
      <c r="A39" s="70" t="s">
        <v>633</v>
      </c>
      <c r="B39" s="65"/>
      <c r="C39" s="263" t="s">
        <v>207</v>
      </c>
      <c r="D39" s="263"/>
      <c r="E39" s="157">
        <v>505.48</v>
      </c>
      <c r="F39" s="157">
        <v>505.48</v>
      </c>
      <c r="G39" s="235">
        <v>77.349999999999994</v>
      </c>
      <c r="H39" s="156">
        <f t="shared" si="18"/>
        <v>15.3</v>
      </c>
      <c r="I39" s="206">
        <f t="shared" si="19"/>
        <v>15.3</v>
      </c>
    </row>
    <row r="40" spans="1:9" ht="16.5" customHeight="1" x14ac:dyDescent="0.2">
      <c r="A40" s="70" t="s">
        <v>626</v>
      </c>
      <c r="B40" s="65"/>
      <c r="C40" s="263" t="s">
        <v>262</v>
      </c>
      <c r="D40" s="263"/>
      <c r="E40" s="157">
        <v>0.17</v>
      </c>
      <c r="F40" s="157">
        <v>0.17</v>
      </c>
      <c r="G40" s="235">
        <v>0.12</v>
      </c>
      <c r="H40" s="156">
        <f t="shared" si="18"/>
        <v>70.59</v>
      </c>
      <c r="I40" s="206">
        <f t="shared" si="19"/>
        <v>70.59</v>
      </c>
    </row>
    <row r="41" spans="1:9" ht="27.75" customHeight="1" x14ac:dyDescent="0.2">
      <c r="A41" s="70" t="s">
        <v>634</v>
      </c>
      <c r="B41" s="65"/>
      <c r="C41" s="263" t="s">
        <v>271</v>
      </c>
      <c r="D41" s="263"/>
      <c r="E41" s="157">
        <v>2.99</v>
      </c>
      <c r="F41" s="157">
        <v>2.99</v>
      </c>
      <c r="G41" s="235">
        <v>0.59</v>
      </c>
      <c r="H41" s="156">
        <f t="shared" si="18"/>
        <v>19.73</v>
      </c>
      <c r="I41" s="206">
        <f t="shared" si="19"/>
        <v>19.73</v>
      </c>
    </row>
    <row r="42" spans="1:9" ht="26.45" customHeight="1" x14ac:dyDescent="0.2">
      <c r="A42" s="70" t="s">
        <v>665</v>
      </c>
      <c r="B42" s="65"/>
      <c r="C42" s="263" t="s">
        <v>666</v>
      </c>
      <c r="D42" s="263"/>
      <c r="E42" s="157"/>
      <c r="F42" s="157">
        <v>246.76</v>
      </c>
      <c r="G42" s="235">
        <v>149.02000000000001</v>
      </c>
      <c r="H42" s="156"/>
      <c r="I42" s="206">
        <f t="shared" si="19"/>
        <v>60.39</v>
      </c>
    </row>
    <row r="43" spans="1:9" ht="15.75" customHeight="1" x14ac:dyDescent="0.2">
      <c r="A43" s="70" t="s">
        <v>635</v>
      </c>
      <c r="B43" s="65"/>
      <c r="C43" s="263" t="s">
        <v>208</v>
      </c>
      <c r="D43" s="263"/>
      <c r="E43" s="157">
        <v>5733.65</v>
      </c>
      <c r="F43" s="157">
        <v>5733.65</v>
      </c>
      <c r="G43" s="235">
        <v>1507.73</v>
      </c>
      <c r="H43" s="156">
        <f t="shared" si="18"/>
        <v>26.3</v>
      </c>
      <c r="I43" s="206">
        <f t="shared" si="19"/>
        <v>26.3</v>
      </c>
    </row>
    <row r="44" spans="1:9" ht="27.75" customHeight="1" x14ac:dyDescent="0.2">
      <c r="A44" s="70" t="s">
        <v>636</v>
      </c>
      <c r="B44" s="65"/>
      <c r="C44" s="263" t="s">
        <v>209</v>
      </c>
      <c r="D44" s="263"/>
      <c r="E44" s="157">
        <v>909.85</v>
      </c>
      <c r="F44" s="157">
        <v>909.85</v>
      </c>
      <c r="G44" s="156">
        <v>226.48</v>
      </c>
      <c r="H44" s="156">
        <f t="shared" si="18"/>
        <v>24.89</v>
      </c>
      <c r="I44" s="206">
        <f t="shared" si="19"/>
        <v>24.89</v>
      </c>
    </row>
    <row r="45" spans="1:9" ht="27" customHeight="1" x14ac:dyDescent="0.2">
      <c r="A45" s="70" t="s">
        <v>637</v>
      </c>
      <c r="B45" s="65"/>
      <c r="C45" s="263" t="s">
        <v>210</v>
      </c>
      <c r="D45" s="263"/>
      <c r="E45" s="157">
        <v>208.67</v>
      </c>
      <c r="F45" s="157">
        <v>208.67</v>
      </c>
      <c r="G45" s="156">
        <v>50.76</v>
      </c>
      <c r="H45" s="156">
        <f t="shared" si="18"/>
        <v>24.33</v>
      </c>
      <c r="I45" s="206">
        <f t="shared" si="19"/>
        <v>24.33</v>
      </c>
    </row>
    <row r="46" spans="1:9" ht="28.5" customHeight="1" x14ac:dyDescent="0.2">
      <c r="A46" s="70" t="s">
        <v>638</v>
      </c>
      <c r="B46" s="65"/>
      <c r="C46" s="263" t="s">
        <v>211</v>
      </c>
      <c r="D46" s="263"/>
      <c r="E46" s="157">
        <v>365.34</v>
      </c>
      <c r="F46" s="157">
        <v>365.34</v>
      </c>
      <c r="G46" s="156">
        <v>98.43</v>
      </c>
      <c r="H46" s="156">
        <f t="shared" si="18"/>
        <v>26.94</v>
      </c>
      <c r="I46" s="206">
        <f t="shared" si="19"/>
        <v>26.94</v>
      </c>
    </row>
    <row r="47" spans="1:9" s="47" customFormat="1" ht="25.5" customHeight="1" x14ac:dyDescent="0.2">
      <c r="A47" s="70" t="s">
        <v>639</v>
      </c>
      <c r="B47" s="64"/>
      <c r="C47" s="263" t="s">
        <v>212</v>
      </c>
      <c r="D47" s="263"/>
      <c r="E47" s="157">
        <v>36.36</v>
      </c>
      <c r="F47" s="157">
        <v>36.36</v>
      </c>
      <c r="G47" s="156">
        <v>15.76</v>
      </c>
      <c r="H47" s="156">
        <f t="shared" si="18"/>
        <v>43.34</v>
      </c>
      <c r="I47" s="206">
        <f t="shared" si="19"/>
        <v>43.34</v>
      </c>
    </row>
    <row r="48" spans="1:9" ht="14.25" customHeight="1" x14ac:dyDescent="0.2">
      <c r="A48" s="70" t="s">
        <v>640</v>
      </c>
      <c r="B48" s="65"/>
      <c r="C48" s="268" t="s">
        <v>213</v>
      </c>
      <c r="D48" s="268"/>
      <c r="E48" s="157">
        <v>4.1900000000000004</v>
      </c>
      <c r="F48" s="157">
        <v>4.1900000000000004</v>
      </c>
      <c r="G48" s="156"/>
      <c r="H48" s="156"/>
      <c r="I48" s="206"/>
    </row>
    <row r="49" spans="1:9" ht="17.25" customHeight="1" x14ac:dyDescent="0.2">
      <c r="A49" s="70" t="s">
        <v>641</v>
      </c>
      <c r="B49" s="65"/>
      <c r="C49" s="268" t="s">
        <v>267</v>
      </c>
      <c r="D49" s="268"/>
      <c r="E49" s="157">
        <v>20.69</v>
      </c>
      <c r="F49" s="157">
        <v>20.69</v>
      </c>
      <c r="G49" s="235">
        <v>4.74</v>
      </c>
      <c r="H49" s="156">
        <f t="shared" si="18"/>
        <v>22.91</v>
      </c>
      <c r="I49" s="206">
        <f t="shared" si="19"/>
        <v>22.91</v>
      </c>
    </row>
    <row r="50" spans="1:9" ht="12.75" customHeight="1" x14ac:dyDescent="0.2">
      <c r="A50" s="71" t="s">
        <v>627</v>
      </c>
      <c r="B50" s="248" t="s">
        <v>214</v>
      </c>
      <c r="C50" s="248"/>
      <c r="D50" s="248"/>
      <c r="E50" s="154">
        <v>601381.41</v>
      </c>
      <c r="F50" s="154">
        <f>SUM(F52:F84)</f>
        <v>601192.9</v>
      </c>
      <c r="G50" s="154">
        <f>SUM(G52:G84)</f>
        <v>130468.27</v>
      </c>
      <c r="H50" s="155">
        <f t="shared" si="18"/>
        <v>21.69</v>
      </c>
      <c r="I50" s="207">
        <f t="shared" si="19"/>
        <v>21.7</v>
      </c>
    </row>
    <row r="51" spans="1:9" ht="12.75" customHeight="1" x14ac:dyDescent="0.2">
      <c r="A51" s="71"/>
      <c r="B51" s="148"/>
      <c r="C51" s="267" t="s">
        <v>1</v>
      </c>
      <c r="D51" s="267"/>
      <c r="E51" s="154"/>
      <c r="F51" s="201"/>
      <c r="G51" s="156"/>
      <c r="H51" s="155"/>
      <c r="I51" s="207"/>
    </row>
    <row r="52" spans="1:9" ht="62.45" customHeight="1" x14ac:dyDescent="0.2">
      <c r="A52" s="70" t="s">
        <v>703</v>
      </c>
      <c r="B52" s="215"/>
      <c r="C52" s="266" t="s">
        <v>705</v>
      </c>
      <c r="D52" s="266"/>
      <c r="E52" s="157">
        <v>11024.55</v>
      </c>
      <c r="F52" s="157">
        <v>11024.55</v>
      </c>
      <c r="G52" s="156">
        <v>1713.3</v>
      </c>
      <c r="H52" s="156">
        <f t="shared" si="18"/>
        <v>15.54</v>
      </c>
      <c r="I52" s="206">
        <f t="shared" si="19"/>
        <v>15.54</v>
      </c>
    </row>
    <row r="53" spans="1:9" ht="85.5" customHeight="1" x14ac:dyDescent="0.2">
      <c r="A53" s="70" t="s">
        <v>704</v>
      </c>
      <c r="B53" s="215"/>
      <c r="C53" s="266" t="s">
        <v>706</v>
      </c>
      <c r="D53" s="266"/>
      <c r="E53" s="157">
        <v>98.63</v>
      </c>
      <c r="F53" s="157">
        <v>98.63</v>
      </c>
      <c r="G53" s="156">
        <v>1.19</v>
      </c>
      <c r="H53" s="156">
        <f t="shared" si="18"/>
        <v>1.21</v>
      </c>
      <c r="I53" s="206">
        <f t="shared" si="19"/>
        <v>1.21</v>
      </c>
    </row>
    <row r="54" spans="1:9" ht="73.5" customHeight="1" x14ac:dyDescent="0.2">
      <c r="A54" s="70" t="s">
        <v>707</v>
      </c>
      <c r="B54" s="148"/>
      <c r="C54" s="263" t="s">
        <v>215</v>
      </c>
      <c r="D54" s="263"/>
      <c r="E54" s="157">
        <v>16818.189999999999</v>
      </c>
      <c r="F54" s="157">
        <v>16812.689999999999</v>
      </c>
      <c r="G54" s="156">
        <v>3919</v>
      </c>
      <c r="H54" s="156">
        <f t="shared" si="18"/>
        <v>23.3</v>
      </c>
      <c r="I54" s="206">
        <f t="shared" si="19"/>
        <v>23.31</v>
      </c>
    </row>
    <row r="55" spans="1:9" ht="72.599999999999994" customHeight="1" x14ac:dyDescent="0.2">
      <c r="A55" s="70" t="s">
        <v>708</v>
      </c>
      <c r="B55" s="148"/>
      <c r="C55" s="263" t="s">
        <v>263</v>
      </c>
      <c r="D55" s="263"/>
      <c r="E55" s="157">
        <v>550.29</v>
      </c>
      <c r="F55" s="157">
        <v>550.29</v>
      </c>
      <c r="G55" s="156">
        <v>111.44</v>
      </c>
      <c r="H55" s="156">
        <f t="shared" si="18"/>
        <v>20.25</v>
      </c>
      <c r="I55" s="206">
        <f t="shared" si="19"/>
        <v>20.25</v>
      </c>
    </row>
    <row r="56" spans="1:9" ht="84.95" customHeight="1" x14ac:dyDescent="0.2">
      <c r="A56" s="70" t="s">
        <v>709</v>
      </c>
      <c r="B56" s="148"/>
      <c r="C56" s="263" t="s">
        <v>264</v>
      </c>
      <c r="D56" s="263"/>
      <c r="E56" s="157">
        <v>386.55</v>
      </c>
      <c r="F56" s="157">
        <v>386.55</v>
      </c>
      <c r="G56" s="156">
        <v>88.22</v>
      </c>
      <c r="H56" s="156">
        <f t="shared" si="18"/>
        <v>22.82</v>
      </c>
      <c r="I56" s="206">
        <f t="shared" si="19"/>
        <v>22.82</v>
      </c>
    </row>
    <row r="57" spans="1:9" ht="30" customHeight="1" x14ac:dyDescent="0.2">
      <c r="A57" s="70" t="s">
        <v>710</v>
      </c>
      <c r="B57" s="215"/>
      <c r="C57" s="266" t="s">
        <v>711</v>
      </c>
      <c r="D57" s="266"/>
      <c r="E57" s="157">
        <v>9814.4500000000007</v>
      </c>
      <c r="F57" s="157">
        <v>9814.4500000000007</v>
      </c>
      <c r="G57" s="156">
        <v>1834.18</v>
      </c>
      <c r="H57" s="156">
        <f t="shared" si="18"/>
        <v>18.690000000000001</v>
      </c>
      <c r="I57" s="206">
        <f t="shared" si="19"/>
        <v>18.690000000000001</v>
      </c>
    </row>
    <row r="58" spans="1:9" ht="35.450000000000003" customHeight="1" x14ac:dyDescent="0.2">
      <c r="A58" s="70" t="s">
        <v>712</v>
      </c>
      <c r="B58" s="211"/>
      <c r="C58" s="263" t="s">
        <v>217</v>
      </c>
      <c r="D58" s="263"/>
      <c r="E58" s="157">
        <v>1180.07</v>
      </c>
      <c r="F58" s="157">
        <v>1180.07</v>
      </c>
      <c r="G58" s="156">
        <v>239.74</v>
      </c>
      <c r="H58" s="156">
        <f>G58*100/E58</f>
        <v>20.32</v>
      </c>
      <c r="I58" s="206">
        <f>G58*100/F58</f>
        <v>20.32</v>
      </c>
    </row>
    <row r="59" spans="1:9" ht="42" customHeight="1" x14ac:dyDescent="0.2">
      <c r="A59" s="70" t="s">
        <v>714</v>
      </c>
      <c r="B59" s="148"/>
      <c r="C59" s="263" t="s">
        <v>218</v>
      </c>
      <c r="D59" s="263"/>
      <c r="E59" s="157">
        <v>447.6</v>
      </c>
      <c r="F59" s="157">
        <v>447.6</v>
      </c>
      <c r="G59" s="156">
        <v>93.24</v>
      </c>
      <c r="H59" s="156">
        <f>G59*100/E59</f>
        <v>20.83</v>
      </c>
      <c r="I59" s="206">
        <f>G59*100/F59</f>
        <v>20.83</v>
      </c>
    </row>
    <row r="60" spans="1:9" ht="26.1" customHeight="1" x14ac:dyDescent="0.2">
      <c r="A60" s="70" t="s">
        <v>715</v>
      </c>
      <c r="B60" s="65"/>
      <c r="C60" s="263" t="s">
        <v>219</v>
      </c>
      <c r="D60" s="263"/>
      <c r="E60" s="157">
        <v>38.9</v>
      </c>
      <c r="F60" s="157">
        <v>38.9</v>
      </c>
      <c r="G60" s="156">
        <v>21.23</v>
      </c>
      <c r="H60" s="156">
        <f>G60*100/E60</f>
        <v>54.58</v>
      </c>
      <c r="I60" s="206">
        <f>G60*100/F60</f>
        <v>54.58</v>
      </c>
    </row>
    <row r="61" spans="1:9" ht="25.5" customHeight="1" x14ac:dyDescent="0.2">
      <c r="A61" s="70" t="s">
        <v>713</v>
      </c>
      <c r="B61" s="148"/>
      <c r="C61" s="263" t="s">
        <v>216</v>
      </c>
      <c r="D61" s="263"/>
      <c r="E61" s="157">
        <v>54.2</v>
      </c>
      <c r="F61" s="157">
        <v>54.2</v>
      </c>
      <c r="G61" s="235">
        <v>10.84</v>
      </c>
      <c r="H61" s="156">
        <f t="shared" si="18"/>
        <v>20</v>
      </c>
      <c r="I61" s="206">
        <f t="shared" si="19"/>
        <v>20</v>
      </c>
    </row>
    <row r="62" spans="1:9" ht="18.75" customHeight="1" x14ac:dyDescent="0.2">
      <c r="A62" s="70" t="s">
        <v>716</v>
      </c>
      <c r="B62" s="65"/>
      <c r="C62" s="263" t="s">
        <v>220</v>
      </c>
      <c r="D62" s="263"/>
      <c r="E62" s="157">
        <v>77436.2</v>
      </c>
      <c r="F62" s="157">
        <v>77338.55</v>
      </c>
      <c r="G62" s="156">
        <v>17187.98</v>
      </c>
      <c r="H62" s="156">
        <f t="shared" si="18"/>
        <v>22.2</v>
      </c>
      <c r="I62" s="206">
        <f t="shared" si="19"/>
        <v>22.22</v>
      </c>
    </row>
    <row r="63" spans="1:9" ht="26.25" customHeight="1" x14ac:dyDescent="0.2">
      <c r="A63" s="70" t="s">
        <v>717</v>
      </c>
      <c r="B63" s="65"/>
      <c r="C63" s="263" t="s">
        <v>221</v>
      </c>
      <c r="D63" s="263"/>
      <c r="E63" s="157">
        <v>0.03</v>
      </c>
      <c r="F63" s="157">
        <v>0.12</v>
      </c>
      <c r="G63" s="156">
        <v>0.05</v>
      </c>
      <c r="H63" s="156" t="s">
        <v>788</v>
      </c>
      <c r="I63" s="206">
        <f t="shared" si="19"/>
        <v>41.67</v>
      </c>
    </row>
    <row r="64" spans="1:9" ht="37.5" customHeight="1" x14ac:dyDescent="0.2">
      <c r="A64" s="70" t="s">
        <v>718</v>
      </c>
      <c r="B64" s="65"/>
      <c r="C64" s="263" t="s">
        <v>222</v>
      </c>
      <c r="D64" s="263"/>
      <c r="E64" s="157">
        <v>0.03</v>
      </c>
      <c r="F64" s="157">
        <v>0.12</v>
      </c>
      <c r="G64" s="156">
        <v>0.05</v>
      </c>
      <c r="H64" s="156" t="s">
        <v>788</v>
      </c>
      <c r="I64" s="206">
        <f t="shared" si="19"/>
        <v>41.67</v>
      </c>
    </row>
    <row r="65" spans="1:9" ht="61.9" customHeight="1" x14ac:dyDescent="0.2">
      <c r="A65" s="70" t="s">
        <v>719</v>
      </c>
      <c r="B65" s="65"/>
      <c r="C65" s="266" t="s">
        <v>669</v>
      </c>
      <c r="D65" s="266"/>
      <c r="E65" s="157"/>
      <c r="F65" s="157">
        <v>14.08</v>
      </c>
      <c r="G65" s="156">
        <v>7.35</v>
      </c>
      <c r="H65" s="156"/>
      <c r="I65" s="206">
        <f t="shared" si="19"/>
        <v>52.2</v>
      </c>
    </row>
    <row r="66" spans="1:9" ht="39.75" customHeight="1" x14ac:dyDescent="0.2">
      <c r="A66" s="70" t="s">
        <v>720</v>
      </c>
      <c r="B66" s="65"/>
      <c r="C66" s="263" t="s">
        <v>315</v>
      </c>
      <c r="D66" s="263"/>
      <c r="E66" s="157">
        <v>0.05</v>
      </c>
      <c r="F66" s="157">
        <v>0.2</v>
      </c>
      <c r="G66" s="156">
        <v>0.14000000000000001</v>
      </c>
      <c r="H66" s="156" t="s">
        <v>789</v>
      </c>
      <c r="I66" s="206">
        <f t="shared" si="19"/>
        <v>70</v>
      </c>
    </row>
    <row r="67" spans="1:9" ht="36.75" customHeight="1" x14ac:dyDescent="0.2">
      <c r="A67" s="70" t="s">
        <v>721</v>
      </c>
      <c r="B67" s="65"/>
      <c r="C67" s="266" t="s">
        <v>316</v>
      </c>
      <c r="D67" s="253"/>
      <c r="E67" s="157">
        <v>0.05</v>
      </c>
      <c r="F67" s="157">
        <v>0.05</v>
      </c>
      <c r="G67" s="156">
        <v>0.02</v>
      </c>
      <c r="H67" s="156">
        <f t="shared" si="18"/>
        <v>40</v>
      </c>
      <c r="I67" s="206">
        <f t="shared" si="19"/>
        <v>40</v>
      </c>
    </row>
    <row r="68" spans="1:9" ht="36.75" customHeight="1" x14ac:dyDescent="0.2">
      <c r="A68" s="70" t="s">
        <v>722</v>
      </c>
      <c r="B68" s="65"/>
      <c r="C68" s="266" t="s">
        <v>550</v>
      </c>
      <c r="D68" s="253"/>
      <c r="E68" s="157">
        <v>262.08999999999997</v>
      </c>
      <c r="F68" s="157">
        <v>262.08999999999997</v>
      </c>
      <c r="G68" s="156">
        <v>7.99</v>
      </c>
      <c r="H68" s="156">
        <f t="shared" si="18"/>
        <v>3.05</v>
      </c>
      <c r="I68" s="206">
        <f t="shared" si="19"/>
        <v>3.05</v>
      </c>
    </row>
    <row r="69" spans="1:9" ht="36.75" customHeight="1" x14ac:dyDescent="0.2">
      <c r="A69" s="70" t="s">
        <v>723</v>
      </c>
      <c r="B69" s="65"/>
      <c r="C69" s="266" t="s">
        <v>565</v>
      </c>
      <c r="D69" s="253"/>
      <c r="E69" s="157">
        <v>0.63</v>
      </c>
      <c r="F69" s="157">
        <v>9.58</v>
      </c>
      <c r="G69" s="156">
        <v>5.76</v>
      </c>
      <c r="H69" s="156" t="s">
        <v>790</v>
      </c>
      <c r="I69" s="206">
        <f t="shared" si="19"/>
        <v>60.13</v>
      </c>
    </row>
    <row r="70" spans="1:9" ht="60" customHeight="1" x14ac:dyDescent="0.2">
      <c r="A70" s="70" t="s">
        <v>724</v>
      </c>
      <c r="B70" s="65"/>
      <c r="C70" s="263" t="s">
        <v>558</v>
      </c>
      <c r="D70" s="263"/>
      <c r="E70" s="157">
        <v>47.97</v>
      </c>
      <c r="F70" s="157">
        <v>47.97</v>
      </c>
      <c r="G70" s="156">
        <v>10.33</v>
      </c>
      <c r="H70" s="156">
        <f t="shared" si="18"/>
        <v>21.53</v>
      </c>
      <c r="I70" s="206">
        <f t="shared" si="19"/>
        <v>21.53</v>
      </c>
    </row>
    <row r="71" spans="1:9" ht="48.75" customHeight="1" x14ac:dyDescent="0.2">
      <c r="A71" s="70" t="s">
        <v>725</v>
      </c>
      <c r="B71" s="65"/>
      <c r="C71" s="263" t="s">
        <v>657</v>
      </c>
      <c r="D71" s="263"/>
      <c r="E71" s="157">
        <v>39.450000000000003</v>
      </c>
      <c r="F71" s="157">
        <v>39.450000000000003</v>
      </c>
      <c r="G71" s="156">
        <v>15.76</v>
      </c>
      <c r="H71" s="156">
        <f t="shared" si="18"/>
        <v>39.950000000000003</v>
      </c>
      <c r="I71" s="206">
        <f t="shared" si="19"/>
        <v>39.950000000000003</v>
      </c>
    </row>
    <row r="72" spans="1:9" ht="14.1" customHeight="1" x14ac:dyDescent="0.2">
      <c r="A72" s="70" t="s">
        <v>726</v>
      </c>
      <c r="B72" s="65"/>
      <c r="C72" s="263" t="s">
        <v>223</v>
      </c>
      <c r="D72" s="263"/>
      <c r="E72" s="157">
        <v>338756.31</v>
      </c>
      <c r="F72" s="157">
        <v>338647.61</v>
      </c>
      <c r="G72" s="156">
        <v>74467.88</v>
      </c>
      <c r="H72" s="156">
        <f t="shared" si="18"/>
        <v>21.98</v>
      </c>
      <c r="I72" s="206">
        <f t="shared" si="19"/>
        <v>21.99</v>
      </c>
    </row>
    <row r="73" spans="1:9" ht="26.25" customHeight="1" x14ac:dyDescent="0.2">
      <c r="A73" s="70" t="s">
        <v>733</v>
      </c>
      <c r="B73" s="65"/>
      <c r="C73" s="263" t="s">
        <v>230</v>
      </c>
      <c r="D73" s="263"/>
      <c r="E73" s="157">
        <v>4708.25</v>
      </c>
      <c r="F73" s="157">
        <v>4708.25</v>
      </c>
      <c r="G73" s="156">
        <v>583.59</v>
      </c>
      <c r="H73" s="156">
        <f>G73*100/E73</f>
        <v>12.4</v>
      </c>
      <c r="I73" s="206">
        <f>G73*100/F73</f>
        <v>12.4</v>
      </c>
    </row>
    <row r="74" spans="1:9" ht="51.75" customHeight="1" x14ac:dyDescent="0.2">
      <c r="A74" s="70" t="s">
        <v>732</v>
      </c>
      <c r="B74" s="65"/>
      <c r="C74" s="263" t="s">
        <v>229</v>
      </c>
      <c r="D74" s="263"/>
      <c r="E74" s="157">
        <v>478.7</v>
      </c>
      <c r="F74" s="157">
        <v>478.7</v>
      </c>
      <c r="G74" s="156">
        <v>94.04</v>
      </c>
      <c r="H74" s="156">
        <f>G74*100/E74</f>
        <v>19.64</v>
      </c>
      <c r="I74" s="206">
        <f>G74*100/F74</f>
        <v>19.64</v>
      </c>
    </row>
    <row r="75" spans="1:9" ht="26.45" customHeight="1" x14ac:dyDescent="0.2">
      <c r="A75" s="70" t="s">
        <v>730</v>
      </c>
      <c r="B75" s="65"/>
      <c r="C75" s="263" t="s">
        <v>227</v>
      </c>
      <c r="D75" s="263"/>
      <c r="E75" s="157">
        <v>45691.16</v>
      </c>
      <c r="F75" s="157">
        <v>45691.16</v>
      </c>
      <c r="G75" s="156">
        <v>9137.49</v>
      </c>
      <c r="H75" s="156">
        <f>G75*100/E75</f>
        <v>20</v>
      </c>
      <c r="I75" s="206">
        <f>G75*100/F75</f>
        <v>20</v>
      </c>
    </row>
    <row r="76" spans="1:9" ht="38.450000000000003" customHeight="1" x14ac:dyDescent="0.2">
      <c r="A76" s="70" t="s">
        <v>727</v>
      </c>
      <c r="B76" s="65"/>
      <c r="C76" s="263" t="s">
        <v>224</v>
      </c>
      <c r="D76" s="263"/>
      <c r="E76" s="157">
        <v>396.77</v>
      </c>
      <c r="F76" s="157">
        <v>396.77</v>
      </c>
      <c r="G76" s="156">
        <v>100.97</v>
      </c>
      <c r="H76" s="156">
        <f t="shared" si="18"/>
        <v>25.45</v>
      </c>
      <c r="I76" s="206">
        <f t="shared" si="19"/>
        <v>25.45</v>
      </c>
    </row>
    <row r="77" spans="1:9" ht="38.450000000000003" customHeight="1" x14ac:dyDescent="0.2">
      <c r="A77" s="70" t="s">
        <v>728</v>
      </c>
      <c r="B77" s="65"/>
      <c r="C77" s="263" t="s">
        <v>225</v>
      </c>
      <c r="D77" s="263"/>
      <c r="E77" s="157">
        <v>10276.219999999999</v>
      </c>
      <c r="F77" s="157">
        <v>10276.219999999999</v>
      </c>
      <c r="G77" s="156">
        <v>3168.51</v>
      </c>
      <c r="H77" s="156">
        <f t="shared" si="18"/>
        <v>30.83</v>
      </c>
      <c r="I77" s="206">
        <f t="shared" si="19"/>
        <v>30.83</v>
      </c>
    </row>
    <row r="78" spans="1:9" ht="48.6" customHeight="1" x14ac:dyDescent="0.2">
      <c r="A78" s="70" t="s">
        <v>729</v>
      </c>
      <c r="B78" s="65"/>
      <c r="C78" s="263" t="s">
        <v>226</v>
      </c>
      <c r="D78" s="263"/>
      <c r="E78" s="157">
        <v>0.98</v>
      </c>
      <c r="F78" s="157">
        <v>0.98</v>
      </c>
      <c r="G78" s="156">
        <v>0.14000000000000001</v>
      </c>
      <c r="H78" s="156">
        <f t="shared" si="18"/>
        <v>14.29</v>
      </c>
      <c r="I78" s="206">
        <f t="shared" si="19"/>
        <v>14.29</v>
      </c>
    </row>
    <row r="79" spans="1:9" ht="27.75" customHeight="1" x14ac:dyDescent="0.2">
      <c r="A79" s="70" t="s">
        <v>731</v>
      </c>
      <c r="B79" s="65"/>
      <c r="C79" s="263" t="s">
        <v>228</v>
      </c>
      <c r="D79" s="263"/>
      <c r="E79" s="157">
        <v>72008.88</v>
      </c>
      <c r="F79" s="157">
        <v>72008.88</v>
      </c>
      <c r="G79" s="156">
        <v>15588.99</v>
      </c>
      <c r="H79" s="156">
        <f t="shared" si="18"/>
        <v>21.65</v>
      </c>
      <c r="I79" s="206">
        <f t="shared" si="19"/>
        <v>21.65</v>
      </c>
    </row>
    <row r="80" spans="1:9" ht="15.95" customHeight="1" x14ac:dyDescent="0.2">
      <c r="A80" s="70" t="s">
        <v>734</v>
      </c>
      <c r="B80" s="65"/>
      <c r="C80" s="266" t="s">
        <v>739</v>
      </c>
      <c r="D80" s="266"/>
      <c r="E80" s="157">
        <v>1</v>
      </c>
      <c r="F80" s="157">
        <v>1</v>
      </c>
      <c r="G80" s="156"/>
      <c r="H80" s="156"/>
      <c r="I80" s="206"/>
    </row>
    <row r="81" spans="1:9" ht="73.5" customHeight="1" x14ac:dyDescent="0.2">
      <c r="A81" s="70" t="s">
        <v>735</v>
      </c>
      <c r="B81" s="65"/>
      <c r="C81" s="266" t="s">
        <v>740</v>
      </c>
      <c r="D81" s="266"/>
      <c r="E81" s="157">
        <v>7254.42</v>
      </c>
      <c r="F81" s="157">
        <v>7254.42</v>
      </c>
      <c r="G81" s="156">
        <v>1222.05</v>
      </c>
      <c r="H81" s="156">
        <f t="shared" si="18"/>
        <v>16.850000000000001</v>
      </c>
      <c r="I81" s="206">
        <f t="shared" si="19"/>
        <v>16.850000000000001</v>
      </c>
    </row>
    <row r="82" spans="1:9" ht="17.25" customHeight="1" x14ac:dyDescent="0.2">
      <c r="A82" s="70" t="s">
        <v>736</v>
      </c>
      <c r="B82" s="65"/>
      <c r="C82" s="266" t="s">
        <v>741</v>
      </c>
      <c r="D82" s="266"/>
      <c r="E82" s="157">
        <v>3283.36</v>
      </c>
      <c r="F82" s="157">
        <v>3283.36</v>
      </c>
      <c r="G82" s="156">
        <v>711.6</v>
      </c>
      <c r="H82" s="156">
        <f t="shared" si="18"/>
        <v>21.67</v>
      </c>
      <c r="I82" s="206">
        <f t="shared" si="19"/>
        <v>21.67</v>
      </c>
    </row>
    <row r="83" spans="1:9" ht="26.25" customHeight="1" x14ac:dyDescent="0.2">
      <c r="A83" s="70" t="s">
        <v>737</v>
      </c>
      <c r="B83" s="65"/>
      <c r="C83" s="266" t="s">
        <v>742</v>
      </c>
      <c r="D83" s="266"/>
      <c r="E83" s="157">
        <v>285.83</v>
      </c>
      <c r="F83" s="157">
        <v>285.83</v>
      </c>
      <c r="G83" s="156">
        <v>118.83</v>
      </c>
      <c r="H83" s="156">
        <f t="shared" si="18"/>
        <v>41.57</v>
      </c>
      <c r="I83" s="206">
        <f t="shared" si="19"/>
        <v>41.57</v>
      </c>
    </row>
    <row r="84" spans="1:9" ht="60.95" customHeight="1" x14ac:dyDescent="0.2">
      <c r="A84" s="70" t="s">
        <v>738</v>
      </c>
      <c r="B84" s="65"/>
      <c r="C84" s="266" t="s">
        <v>743</v>
      </c>
      <c r="D84" s="266"/>
      <c r="E84" s="157">
        <v>39.58</v>
      </c>
      <c r="F84" s="157">
        <v>39.58</v>
      </c>
      <c r="G84" s="156">
        <v>6.37</v>
      </c>
      <c r="H84" s="156">
        <f t="shared" si="18"/>
        <v>16.09</v>
      </c>
      <c r="I84" s="206">
        <f t="shared" si="19"/>
        <v>16.09</v>
      </c>
    </row>
    <row r="85" spans="1:9" ht="15" customHeight="1" x14ac:dyDescent="0.2">
      <c r="A85" s="71" t="s">
        <v>628</v>
      </c>
      <c r="B85" s="264" t="s">
        <v>232</v>
      </c>
      <c r="C85" s="264"/>
      <c r="D85" s="264"/>
      <c r="E85" s="154">
        <f>E87+E89+E99+E102+E104</f>
        <v>629088.53</v>
      </c>
      <c r="F85" s="154">
        <v>629095.56000000006</v>
      </c>
      <c r="G85" s="154">
        <v>131993.56</v>
      </c>
      <c r="H85" s="155">
        <f t="shared" si="18"/>
        <v>20.98</v>
      </c>
      <c r="I85" s="207">
        <f t="shared" si="19"/>
        <v>20.98</v>
      </c>
    </row>
    <row r="86" spans="1:9" ht="15" customHeight="1" x14ac:dyDescent="0.2">
      <c r="A86" s="71"/>
      <c r="B86" s="151"/>
      <c r="C86" s="263" t="s">
        <v>1</v>
      </c>
      <c r="D86" s="263"/>
      <c r="E86" s="154"/>
      <c r="F86" s="156"/>
      <c r="G86" s="201"/>
      <c r="H86" s="155"/>
      <c r="I86" s="207"/>
    </row>
    <row r="87" spans="1:9" ht="24" customHeight="1" x14ac:dyDescent="0.2">
      <c r="A87" s="69" t="s">
        <v>744</v>
      </c>
      <c r="B87" s="64"/>
      <c r="C87" s="265" t="s">
        <v>745</v>
      </c>
      <c r="D87" s="265"/>
      <c r="E87" s="154">
        <f>E88</f>
        <v>443618.36</v>
      </c>
      <c r="F87" s="154">
        <f>F88</f>
        <v>443618.36</v>
      </c>
      <c r="G87" s="154">
        <f>G88</f>
        <v>92432.06</v>
      </c>
      <c r="H87" s="155">
        <f t="shared" ref="H87:H104" si="20">G87*100/E87</f>
        <v>20.84</v>
      </c>
      <c r="I87" s="207">
        <f t="shared" ref="I87:I90" si="21">G87*100/F87</f>
        <v>20.84</v>
      </c>
    </row>
    <row r="88" spans="1:9" ht="15" customHeight="1" x14ac:dyDescent="0.2">
      <c r="A88" s="70" t="s">
        <v>746</v>
      </c>
      <c r="B88" s="65"/>
      <c r="C88" s="266" t="s">
        <v>233</v>
      </c>
      <c r="D88" s="266"/>
      <c r="E88" s="157">
        <v>443618.36</v>
      </c>
      <c r="F88" s="157">
        <v>443618.36</v>
      </c>
      <c r="G88" s="156">
        <v>92432.06</v>
      </c>
      <c r="H88" s="156">
        <f t="shared" si="20"/>
        <v>20.84</v>
      </c>
      <c r="I88" s="206">
        <f t="shared" si="21"/>
        <v>20.84</v>
      </c>
    </row>
    <row r="89" spans="1:9" ht="28.5" customHeight="1" x14ac:dyDescent="0.2">
      <c r="A89" s="69" t="s">
        <v>747</v>
      </c>
      <c r="B89" s="64"/>
      <c r="C89" s="265" t="s">
        <v>748</v>
      </c>
      <c r="D89" s="265"/>
      <c r="E89" s="154">
        <v>183945.26</v>
      </c>
      <c r="F89" s="154">
        <v>183952.3</v>
      </c>
      <c r="G89" s="154">
        <f>G90+G91+G92+G93+G94+G95+G96+G97+G98</f>
        <v>39279.980000000003</v>
      </c>
      <c r="H89" s="155">
        <f t="shared" si="20"/>
        <v>21.35</v>
      </c>
      <c r="I89" s="207">
        <f t="shared" si="21"/>
        <v>21.35</v>
      </c>
    </row>
    <row r="90" spans="1:9" ht="60.95" customHeight="1" x14ac:dyDescent="0.2">
      <c r="A90" s="70" t="s">
        <v>749</v>
      </c>
      <c r="B90" s="65"/>
      <c r="C90" s="266" t="s">
        <v>758</v>
      </c>
      <c r="D90" s="266"/>
      <c r="E90" s="157">
        <v>709.79</v>
      </c>
      <c r="F90" s="157">
        <v>709.79</v>
      </c>
      <c r="G90" s="156">
        <v>120.47</v>
      </c>
      <c r="H90" s="156">
        <f t="shared" si="20"/>
        <v>16.97</v>
      </c>
      <c r="I90" s="206">
        <f t="shared" si="21"/>
        <v>16.97</v>
      </c>
    </row>
    <row r="91" spans="1:9" ht="37.5" customHeight="1" x14ac:dyDescent="0.2">
      <c r="A91" s="70" t="s">
        <v>750</v>
      </c>
      <c r="B91" s="65"/>
      <c r="C91" s="266" t="s">
        <v>759</v>
      </c>
      <c r="D91" s="266"/>
      <c r="E91" s="157">
        <v>7201.55</v>
      </c>
      <c r="F91" s="157">
        <v>7201.55</v>
      </c>
      <c r="G91" s="156">
        <v>1580.33</v>
      </c>
      <c r="H91" s="156">
        <f t="shared" si="20"/>
        <v>21.94</v>
      </c>
      <c r="I91" s="206">
        <f t="shared" ref="I91:I104" si="22">G91*100/F91</f>
        <v>21.94</v>
      </c>
    </row>
    <row r="92" spans="1:9" ht="27" customHeight="1" x14ac:dyDescent="0.2">
      <c r="A92" s="70" t="s">
        <v>751</v>
      </c>
      <c r="B92" s="65"/>
      <c r="C92" s="266" t="s">
        <v>760</v>
      </c>
      <c r="D92" s="266"/>
      <c r="E92" s="214"/>
      <c r="F92" s="157">
        <v>0.24</v>
      </c>
      <c r="G92" s="156">
        <v>0.14000000000000001</v>
      </c>
      <c r="H92" s="156"/>
      <c r="I92" s="206">
        <f t="shared" si="22"/>
        <v>58.33</v>
      </c>
    </row>
    <row r="93" spans="1:9" ht="30" customHeight="1" x14ac:dyDescent="0.2">
      <c r="A93" s="70" t="s">
        <v>752</v>
      </c>
      <c r="B93" s="65"/>
      <c r="C93" s="266" t="s">
        <v>761</v>
      </c>
      <c r="D93" s="266"/>
      <c r="E93" s="157">
        <v>21473.360000000001</v>
      </c>
      <c r="F93" s="157">
        <v>21473.360000000001</v>
      </c>
      <c r="G93" s="156">
        <v>2324.38</v>
      </c>
      <c r="H93" s="156">
        <f t="shared" si="20"/>
        <v>10.82</v>
      </c>
      <c r="I93" s="206">
        <f t="shared" si="22"/>
        <v>10.82</v>
      </c>
    </row>
    <row r="94" spans="1:9" ht="26.25" customHeight="1" x14ac:dyDescent="0.2">
      <c r="A94" s="70" t="s">
        <v>753</v>
      </c>
      <c r="B94" s="65"/>
      <c r="C94" s="266" t="s">
        <v>795</v>
      </c>
      <c r="D94" s="266"/>
      <c r="E94" s="157">
        <v>76401.97</v>
      </c>
      <c r="F94" s="157">
        <v>76401.97</v>
      </c>
      <c r="G94" s="156">
        <v>21767.27</v>
      </c>
      <c r="H94" s="156">
        <f t="shared" si="20"/>
        <v>28.49</v>
      </c>
      <c r="I94" s="206">
        <f t="shared" si="22"/>
        <v>28.49</v>
      </c>
    </row>
    <row r="95" spans="1:9" ht="35.450000000000003" customHeight="1" x14ac:dyDescent="0.2">
      <c r="A95" s="70" t="s">
        <v>754</v>
      </c>
      <c r="B95" s="65"/>
      <c r="C95" s="266" t="s">
        <v>762</v>
      </c>
      <c r="D95" s="266"/>
      <c r="E95" s="214"/>
      <c r="F95" s="157">
        <v>6.8</v>
      </c>
      <c r="G95" s="156">
        <v>2.97</v>
      </c>
      <c r="H95" s="156"/>
      <c r="I95" s="206">
        <f t="shared" si="22"/>
        <v>43.68</v>
      </c>
    </row>
    <row r="96" spans="1:9" ht="59.45" customHeight="1" x14ac:dyDescent="0.2">
      <c r="A96" s="70" t="s">
        <v>755</v>
      </c>
      <c r="B96" s="65"/>
      <c r="C96" s="266" t="s">
        <v>763</v>
      </c>
      <c r="D96" s="266"/>
      <c r="E96" s="157">
        <v>78143.259999999995</v>
      </c>
      <c r="F96" s="157">
        <v>78143.259999999995</v>
      </c>
      <c r="G96" s="156">
        <v>13479.38</v>
      </c>
      <c r="H96" s="156">
        <f t="shared" si="20"/>
        <v>17.25</v>
      </c>
      <c r="I96" s="206">
        <f t="shared" si="22"/>
        <v>17.25</v>
      </c>
    </row>
    <row r="97" spans="1:9" ht="36" customHeight="1" x14ac:dyDescent="0.2">
      <c r="A97" s="70" t="s">
        <v>756</v>
      </c>
      <c r="B97" s="65"/>
      <c r="C97" s="266" t="s">
        <v>764</v>
      </c>
      <c r="D97" s="266"/>
      <c r="E97" s="157">
        <v>0.34</v>
      </c>
      <c r="F97" s="157">
        <v>0.34</v>
      </c>
      <c r="G97" s="156">
        <v>0.04</v>
      </c>
      <c r="H97" s="156">
        <f t="shared" si="20"/>
        <v>11.76</v>
      </c>
      <c r="I97" s="206">
        <f t="shared" si="22"/>
        <v>11.76</v>
      </c>
    </row>
    <row r="98" spans="1:9" ht="49.5" customHeight="1" x14ac:dyDescent="0.2">
      <c r="A98" s="70" t="s">
        <v>757</v>
      </c>
      <c r="B98" s="65"/>
      <c r="C98" s="266" t="s">
        <v>765</v>
      </c>
      <c r="D98" s="266"/>
      <c r="E98" s="157">
        <v>15</v>
      </c>
      <c r="F98" s="157">
        <v>15</v>
      </c>
      <c r="G98" s="156">
        <v>5</v>
      </c>
      <c r="H98" s="156">
        <f t="shared" si="20"/>
        <v>33.33</v>
      </c>
      <c r="I98" s="206">
        <f t="shared" si="22"/>
        <v>33.33</v>
      </c>
    </row>
    <row r="99" spans="1:9" ht="96.6" customHeight="1" x14ac:dyDescent="0.2">
      <c r="A99" s="69" t="s">
        <v>766</v>
      </c>
      <c r="B99" s="64"/>
      <c r="C99" s="265" t="s">
        <v>767</v>
      </c>
      <c r="D99" s="265"/>
      <c r="E99" s="154">
        <f>E100+E101</f>
        <v>66.47</v>
      </c>
      <c r="F99" s="154">
        <f>F100+F101</f>
        <v>66.47</v>
      </c>
      <c r="G99" s="154">
        <f>G100+G101</f>
        <v>26.07</v>
      </c>
      <c r="H99" s="155">
        <f t="shared" si="20"/>
        <v>39.22</v>
      </c>
      <c r="I99" s="207">
        <f t="shared" si="22"/>
        <v>39.22</v>
      </c>
    </row>
    <row r="100" spans="1:9" ht="85.5" customHeight="1" x14ac:dyDescent="0.2">
      <c r="A100" s="70" t="s">
        <v>768</v>
      </c>
      <c r="B100" s="65"/>
      <c r="C100" s="266" t="s">
        <v>774</v>
      </c>
      <c r="D100" s="266"/>
      <c r="E100" s="157">
        <v>35.51</v>
      </c>
      <c r="F100" s="157">
        <v>35.51</v>
      </c>
      <c r="G100" s="156">
        <v>5.0999999999999996</v>
      </c>
      <c r="H100" s="156">
        <f t="shared" si="20"/>
        <v>14.36</v>
      </c>
      <c r="I100" s="206">
        <f t="shared" si="22"/>
        <v>14.36</v>
      </c>
    </row>
    <row r="101" spans="1:9" ht="85.5" customHeight="1" x14ac:dyDescent="0.2">
      <c r="A101" s="70" t="s">
        <v>769</v>
      </c>
      <c r="B101" s="65"/>
      <c r="C101" s="266" t="s">
        <v>775</v>
      </c>
      <c r="D101" s="266"/>
      <c r="E101" s="157">
        <v>30.96</v>
      </c>
      <c r="F101" s="157">
        <v>30.96</v>
      </c>
      <c r="G101" s="156">
        <v>20.97</v>
      </c>
      <c r="H101" s="156">
        <f t="shared" si="20"/>
        <v>67.73</v>
      </c>
      <c r="I101" s="206">
        <f t="shared" si="22"/>
        <v>67.73</v>
      </c>
    </row>
    <row r="102" spans="1:9" ht="48" customHeight="1" x14ac:dyDescent="0.2">
      <c r="A102" s="69" t="s">
        <v>770</v>
      </c>
      <c r="B102" s="64"/>
      <c r="C102" s="265" t="s">
        <v>771</v>
      </c>
      <c r="D102" s="265"/>
      <c r="E102" s="154">
        <f>E103</f>
        <v>1455.94</v>
      </c>
      <c r="F102" s="154">
        <f>F103</f>
        <v>1455.94</v>
      </c>
      <c r="G102" s="154">
        <f>G103</f>
        <v>255.3</v>
      </c>
      <c r="H102" s="155">
        <f t="shared" si="20"/>
        <v>17.54</v>
      </c>
      <c r="I102" s="207">
        <f t="shared" si="22"/>
        <v>17.54</v>
      </c>
    </row>
    <row r="103" spans="1:9" ht="27.75" customHeight="1" x14ac:dyDescent="0.2">
      <c r="A103" s="70" t="s">
        <v>772</v>
      </c>
      <c r="B103" s="65"/>
      <c r="C103" s="266" t="s">
        <v>776</v>
      </c>
      <c r="D103" s="266"/>
      <c r="E103" s="157">
        <v>1455.94</v>
      </c>
      <c r="F103" s="157">
        <v>1455.94</v>
      </c>
      <c r="G103" s="156">
        <v>255.3</v>
      </c>
      <c r="H103" s="156">
        <f t="shared" si="20"/>
        <v>17.54</v>
      </c>
      <c r="I103" s="206">
        <f t="shared" si="22"/>
        <v>17.54</v>
      </c>
    </row>
    <row r="104" spans="1:9" ht="54" customHeight="1" x14ac:dyDescent="0.2">
      <c r="A104" s="70" t="s">
        <v>773</v>
      </c>
      <c r="B104" s="221"/>
      <c r="C104" s="265" t="s">
        <v>272</v>
      </c>
      <c r="D104" s="265"/>
      <c r="E104" s="154">
        <v>2.5</v>
      </c>
      <c r="F104" s="154">
        <v>2.5</v>
      </c>
      <c r="G104" s="156">
        <v>0.16</v>
      </c>
      <c r="H104" s="155">
        <f t="shared" si="20"/>
        <v>6.4</v>
      </c>
      <c r="I104" s="207">
        <f t="shared" si="22"/>
        <v>6.4</v>
      </c>
    </row>
    <row r="105" spans="1:9" ht="28.5" customHeight="1" x14ac:dyDescent="0.2">
      <c r="A105" s="71" t="s">
        <v>629</v>
      </c>
      <c r="B105" s="248" t="s">
        <v>235</v>
      </c>
      <c r="C105" s="248"/>
      <c r="D105" s="248"/>
      <c r="E105" s="154">
        <v>20</v>
      </c>
      <c r="F105" s="154">
        <v>20</v>
      </c>
      <c r="G105" s="199"/>
      <c r="H105" s="201"/>
      <c r="I105" s="200"/>
    </row>
    <row r="106" spans="1:9" ht="18" customHeight="1" x14ac:dyDescent="0.2">
      <c r="A106" s="71" t="s">
        <v>630</v>
      </c>
      <c r="B106" s="248" t="s">
        <v>236</v>
      </c>
      <c r="C106" s="248"/>
      <c r="D106" s="248"/>
      <c r="E106" s="154">
        <f>E108+E109+E110+E111</f>
        <v>10431.94</v>
      </c>
      <c r="F106" s="154">
        <f t="shared" ref="F106:G106" si="23">F108+F109+F110+F111</f>
        <v>10431.94</v>
      </c>
      <c r="G106" s="154">
        <f t="shared" si="23"/>
        <v>3399.63</v>
      </c>
      <c r="H106" s="155">
        <f t="shared" ref="H106" si="24">G106*100/E106</f>
        <v>32.590000000000003</v>
      </c>
      <c r="I106" s="207">
        <f t="shared" ref="I106" si="25">G106*100/F106</f>
        <v>32.590000000000003</v>
      </c>
    </row>
    <row r="107" spans="1:9" ht="12.75" customHeight="1" x14ac:dyDescent="0.2">
      <c r="A107" s="71"/>
      <c r="B107" s="215"/>
      <c r="C107" s="266" t="s">
        <v>1</v>
      </c>
      <c r="D107" s="266"/>
      <c r="E107" s="220"/>
      <c r="F107" s="156"/>
      <c r="G107" s="156"/>
      <c r="H107" s="156"/>
      <c r="I107" s="206"/>
    </row>
    <row r="108" spans="1:9" ht="49.5" customHeight="1" x14ac:dyDescent="0.2">
      <c r="A108" s="70" t="s">
        <v>777</v>
      </c>
      <c r="B108" s="65"/>
      <c r="C108" s="266" t="s">
        <v>796</v>
      </c>
      <c r="D108" s="266"/>
      <c r="E108" s="157">
        <v>703.03</v>
      </c>
      <c r="F108" s="157">
        <v>703.03</v>
      </c>
      <c r="G108" s="156">
        <v>2.33</v>
      </c>
      <c r="H108" s="156">
        <f t="shared" ref="H108:H112" si="26">G108*100/E108</f>
        <v>0.33</v>
      </c>
      <c r="I108" s="206">
        <f t="shared" ref="I108:I112" si="27">G108*100/F108</f>
        <v>0.33</v>
      </c>
    </row>
    <row r="109" spans="1:9" ht="27" customHeight="1" x14ac:dyDescent="0.2">
      <c r="A109" s="70" t="s">
        <v>778</v>
      </c>
      <c r="B109" s="65"/>
      <c r="C109" s="266" t="s">
        <v>239</v>
      </c>
      <c r="D109" s="266"/>
      <c r="E109" s="157">
        <v>510</v>
      </c>
      <c r="F109" s="157">
        <v>510</v>
      </c>
      <c r="G109" s="156">
        <v>493.83</v>
      </c>
      <c r="H109" s="156">
        <f t="shared" si="26"/>
        <v>96.83</v>
      </c>
      <c r="I109" s="206">
        <f t="shared" si="27"/>
        <v>96.83</v>
      </c>
    </row>
    <row r="110" spans="1:9" ht="24" customHeight="1" x14ac:dyDescent="0.2">
      <c r="A110" s="70" t="s">
        <v>642</v>
      </c>
      <c r="B110" s="65"/>
      <c r="C110" s="266" t="s">
        <v>240</v>
      </c>
      <c r="D110" s="266"/>
      <c r="E110" s="157">
        <v>6190.91</v>
      </c>
      <c r="F110" s="157">
        <v>6190.91</v>
      </c>
      <c r="G110" s="156">
        <v>2619.19</v>
      </c>
      <c r="H110" s="156">
        <f t="shared" si="26"/>
        <v>42.31</v>
      </c>
      <c r="I110" s="206">
        <f t="shared" si="27"/>
        <v>42.31</v>
      </c>
    </row>
    <row r="111" spans="1:9" ht="25.5" customHeight="1" x14ac:dyDescent="0.2">
      <c r="A111" s="69" t="s">
        <v>779</v>
      </c>
      <c r="B111" s="64"/>
      <c r="C111" s="265" t="s">
        <v>780</v>
      </c>
      <c r="D111" s="265"/>
      <c r="E111" s="154">
        <f t="shared" ref="E111:G112" si="28">E112</f>
        <v>3028</v>
      </c>
      <c r="F111" s="154">
        <f t="shared" si="28"/>
        <v>3028</v>
      </c>
      <c r="G111" s="154">
        <f t="shared" si="28"/>
        <v>284.27999999999997</v>
      </c>
      <c r="H111" s="155">
        <f t="shared" si="26"/>
        <v>9.39</v>
      </c>
      <c r="I111" s="207">
        <f t="shared" si="27"/>
        <v>9.39</v>
      </c>
    </row>
    <row r="112" spans="1:9" ht="13.5" customHeight="1" x14ac:dyDescent="0.2">
      <c r="A112" s="69" t="s">
        <v>781</v>
      </c>
      <c r="B112" s="64"/>
      <c r="C112" s="288" t="s">
        <v>782</v>
      </c>
      <c r="D112" s="288"/>
      <c r="E112" s="157">
        <f>E113</f>
        <v>3028</v>
      </c>
      <c r="F112" s="157">
        <f t="shared" si="28"/>
        <v>3028</v>
      </c>
      <c r="G112" s="157">
        <v>284.27999999999997</v>
      </c>
      <c r="H112" s="156">
        <f t="shared" si="26"/>
        <v>9.39</v>
      </c>
      <c r="I112" s="206">
        <f t="shared" si="27"/>
        <v>9.39</v>
      </c>
    </row>
    <row r="113" spans="1:9" ht="47.45" customHeight="1" x14ac:dyDescent="0.2">
      <c r="A113" s="70" t="s">
        <v>783</v>
      </c>
      <c r="B113" s="65"/>
      <c r="C113" s="266" t="s">
        <v>784</v>
      </c>
      <c r="D113" s="266"/>
      <c r="E113" s="157">
        <v>3028</v>
      </c>
      <c r="F113" s="157">
        <v>3028</v>
      </c>
      <c r="G113" s="156"/>
      <c r="H113" s="156"/>
      <c r="I113" s="206"/>
    </row>
    <row r="114" spans="1:9" x14ac:dyDescent="0.2">
      <c r="A114" s="73"/>
      <c r="B114" s="289" t="s">
        <v>57</v>
      </c>
      <c r="C114" s="289"/>
      <c r="D114" s="289"/>
      <c r="E114" s="159">
        <f>Доходы!F11-Расходы!E7</f>
        <v>-122392.02</v>
      </c>
      <c r="F114" s="159"/>
      <c r="G114" s="159">
        <v>190534.33</v>
      </c>
      <c r="H114" s="160"/>
      <c r="I114" s="222"/>
    </row>
    <row r="115" spans="1:9" ht="15" x14ac:dyDescent="0.2">
      <c r="D115" s="168"/>
      <c r="E115" s="76"/>
    </row>
    <row r="116" spans="1:9" x14ac:dyDescent="0.2">
      <c r="F116" s="165"/>
      <c r="G116" s="155"/>
    </row>
  </sheetData>
  <mergeCells count="112">
    <mergeCell ref="C98:D98"/>
    <mergeCell ref="C110:D110"/>
    <mergeCell ref="C112:D112"/>
    <mergeCell ref="C113:D113"/>
    <mergeCell ref="B114:D114"/>
    <mergeCell ref="C93:D93"/>
    <mergeCell ref="C94:D94"/>
    <mergeCell ref="C95:D95"/>
    <mergeCell ref="C96:D96"/>
    <mergeCell ref="C97:D97"/>
    <mergeCell ref="C99:D99"/>
    <mergeCell ref="B106:D106"/>
    <mergeCell ref="C108:D108"/>
    <mergeCell ref="C109:D109"/>
    <mergeCell ref="B105:D105"/>
    <mergeCell ref="C107:D107"/>
    <mergeCell ref="C111:D111"/>
    <mergeCell ref="B6:D6"/>
    <mergeCell ref="B8:D8"/>
    <mergeCell ref="B9:D9"/>
    <mergeCell ref="C10:D10"/>
    <mergeCell ref="C11:D11"/>
    <mergeCell ref="A1:I1"/>
    <mergeCell ref="A3:A5"/>
    <mergeCell ref="E3:F3"/>
    <mergeCell ref="G3:I3"/>
    <mergeCell ref="E4:E5"/>
    <mergeCell ref="F4:F5"/>
    <mergeCell ref="G4:G5"/>
    <mergeCell ref="H4:I4"/>
    <mergeCell ref="B3:D5"/>
    <mergeCell ref="C22:D22"/>
    <mergeCell ref="C23:D23"/>
    <mergeCell ref="C24:D24"/>
    <mergeCell ref="B7:D7"/>
    <mergeCell ref="B19:D19"/>
    <mergeCell ref="B20:D20"/>
    <mergeCell ref="C12:D12"/>
    <mergeCell ref="B21:D21"/>
    <mergeCell ref="C25:D25"/>
    <mergeCell ref="C26:D26"/>
    <mergeCell ref="C27:D27"/>
    <mergeCell ref="C28:D28"/>
    <mergeCell ref="C29:D29"/>
    <mergeCell ref="C30:D30"/>
    <mergeCell ref="C31:D31"/>
    <mergeCell ref="C32:D32"/>
    <mergeCell ref="C34:D34"/>
    <mergeCell ref="C35:D35"/>
    <mergeCell ref="C33:D33"/>
    <mergeCell ref="C36:D36"/>
    <mergeCell ref="C37:D37"/>
    <mergeCell ref="C38:D38"/>
    <mergeCell ref="C39:D39"/>
    <mergeCell ref="C43:D43"/>
    <mergeCell ref="C41:D41"/>
    <mergeCell ref="C40:D40"/>
    <mergeCell ref="C42:D42"/>
    <mergeCell ref="B50:D50"/>
    <mergeCell ref="C51:D51"/>
    <mergeCell ref="C54:D54"/>
    <mergeCell ref="C55:D55"/>
    <mergeCell ref="C44:D44"/>
    <mergeCell ref="C45:D45"/>
    <mergeCell ref="C46:D46"/>
    <mergeCell ref="C47:D47"/>
    <mergeCell ref="C48:D48"/>
    <mergeCell ref="C49:D49"/>
    <mergeCell ref="C52:D52"/>
    <mergeCell ref="C53:D53"/>
    <mergeCell ref="C56:D56"/>
    <mergeCell ref="C61:D61"/>
    <mergeCell ref="C58:D58"/>
    <mergeCell ref="C59:D59"/>
    <mergeCell ref="C60:D60"/>
    <mergeCell ref="C57:D57"/>
    <mergeCell ref="C62:D62"/>
    <mergeCell ref="C63:D63"/>
    <mergeCell ref="C64:D64"/>
    <mergeCell ref="C66:D66"/>
    <mergeCell ref="C76:D76"/>
    <mergeCell ref="C72:D72"/>
    <mergeCell ref="C67:D67"/>
    <mergeCell ref="C68:D68"/>
    <mergeCell ref="C69:D69"/>
    <mergeCell ref="C70:D70"/>
    <mergeCell ref="C71:D71"/>
    <mergeCell ref="C65:D65"/>
    <mergeCell ref="C77:D77"/>
    <mergeCell ref="C78:D78"/>
    <mergeCell ref="C75:D75"/>
    <mergeCell ref="C79:D79"/>
    <mergeCell ref="C74:D74"/>
    <mergeCell ref="C73:D73"/>
    <mergeCell ref="B85:D85"/>
    <mergeCell ref="C86:D86"/>
    <mergeCell ref="C104:D104"/>
    <mergeCell ref="C100:D100"/>
    <mergeCell ref="C101:D101"/>
    <mergeCell ref="C102:D102"/>
    <mergeCell ref="C103:D103"/>
    <mergeCell ref="C80:D80"/>
    <mergeCell ref="C88:D88"/>
    <mergeCell ref="C89:D89"/>
    <mergeCell ref="C90:D90"/>
    <mergeCell ref="C91:D91"/>
    <mergeCell ref="C92:D92"/>
    <mergeCell ref="C81:D81"/>
    <mergeCell ref="C82:D82"/>
    <mergeCell ref="C83:D83"/>
    <mergeCell ref="C84:D84"/>
    <mergeCell ref="C87:D87"/>
  </mergeCells>
  <hyperlinks>
    <hyperlink ref="C55" r:id="rId1" display="consultantplus://offline/ref=ADF1185A8E1E28AA021C52E38FCB656B67055E7E927DFD265D66595D06bAF8I"/>
    <hyperlink ref="C56" r:id="rId2" display="consultantplus://offline/ref=ADF1185A8E1E28AA021C52E38FCB656B67065C79957DFD265D66595D06bAF8I"/>
    <hyperlink ref="C54" r:id="rId3" display="consultantplus://offline/ref=ADF1185A8E1E28AA021C52E38FCB656B670459729C75FD265D66595D06bAF8I"/>
  </hyperlinks>
  <printOptions horizontalCentered="1"/>
  <pageMargins left="0.23622047244094491" right="0.23622047244094491" top="0.74803149606299213" bottom="0.74803149606299213" header="0.31496062992125984" footer="0.31496062992125984"/>
  <pageSetup paperSize="9" scale="70" firstPageNumber="11" orientation="portrait" useFirstPageNumber="1" r:id="rId4"/>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M14"/>
  <sheetViews>
    <sheetView view="pageBreakPreview" topLeftCell="B1" zoomScale="85" zoomScaleNormal="100" zoomScaleSheetLayoutView="85" workbookViewId="0">
      <selection activeCell="G11" sqref="G11:G13"/>
    </sheetView>
  </sheetViews>
  <sheetFormatPr defaultColWidth="15.7109375" defaultRowHeight="12.75" x14ac:dyDescent="0.2"/>
  <cols>
    <col min="1" max="1" width="4.85546875" style="20" hidden="1" customWidth="1"/>
    <col min="2" max="2" width="28.42578125" style="8" customWidth="1"/>
    <col min="3" max="3" width="4.7109375" style="8" customWidth="1"/>
    <col min="4" max="4" width="3" style="8" bestFit="1" customWidth="1"/>
    <col min="5" max="5" width="4.28515625" style="8" customWidth="1"/>
    <col min="6" max="6" width="8.140625" style="8" customWidth="1"/>
    <col min="7" max="7" width="4" style="8" bestFit="1" customWidth="1"/>
    <col min="8" max="8" width="12.140625" style="8" customWidth="1"/>
    <col min="9" max="9" width="14.140625" style="8" customWidth="1"/>
    <col min="10" max="10" width="15.5703125" style="8" customWidth="1"/>
    <col min="11" max="11" width="7.140625" style="8" customWidth="1"/>
    <col min="12" max="12" width="14.42578125" style="9" customWidth="1"/>
    <col min="13" max="13" width="16.140625" style="6" customWidth="1"/>
    <col min="14" max="16384" width="15.7109375" style="8"/>
  </cols>
  <sheetData>
    <row r="3" spans="1:13" s="14" customFormat="1" ht="32.25" customHeight="1" x14ac:dyDescent="0.2">
      <c r="A3" s="18"/>
      <c r="B3" s="290" t="s">
        <v>0</v>
      </c>
      <c r="C3" s="290"/>
      <c r="D3" s="290"/>
      <c r="E3" s="290"/>
      <c r="F3" s="290"/>
      <c r="G3" s="290"/>
      <c r="H3" s="290"/>
      <c r="I3" s="290"/>
      <c r="J3" s="290"/>
      <c r="K3" s="290"/>
      <c r="L3" s="290"/>
      <c r="M3" s="290"/>
    </row>
    <row r="4" spans="1:13" s="14" customFormat="1" ht="19.5" customHeight="1" x14ac:dyDescent="0.2">
      <c r="A4" s="18"/>
      <c r="B4" s="290" t="s">
        <v>22</v>
      </c>
      <c r="C4" s="290"/>
      <c r="D4" s="290"/>
      <c r="E4" s="290"/>
      <c r="F4" s="290"/>
      <c r="G4" s="290"/>
      <c r="H4" s="290"/>
      <c r="I4" s="290"/>
      <c r="J4" s="290"/>
      <c r="K4" s="290"/>
      <c r="L4" s="290"/>
      <c r="M4" s="290"/>
    </row>
    <row r="5" spans="1:13" s="14" customFormat="1" ht="25.5" customHeight="1" x14ac:dyDescent="0.2">
      <c r="A5" s="18"/>
      <c r="B5" s="290" t="s">
        <v>19</v>
      </c>
      <c r="C5" s="290"/>
      <c r="D5" s="290"/>
      <c r="E5" s="290"/>
      <c r="F5" s="290"/>
      <c r="G5" s="290"/>
      <c r="H5" s="290"/>
      <c r="I5" s="290"/>
      <c r="J5" s="290"/>
      <c r="K5" s="290"/>
      <c r="L5" s="290"/>
      <c r="M5" s="290"/>
    </row>
    <row r="6" spans="1:13" s="12" customFormat="1" ht="24" customHeight="1" x14ac:dyDescent="0.2">
      <c r="A6" s="19"/>
      <c r="L6" s="13"/>
    </row>
    <row r="7" spans="1:13" x14ac:dyDescent="0.2">
      <c r="A7" s="291" t="s">
        <v>6</v>
      </c>
      <c r="B7" s="292" t="s">
        <v>7</v>
      </c>
      <c r="C7" s="292" t="s">
        <v>12</v>
      </c>
      <c r="D7" s="292" t="s">
        <v>2</v>
      </c>
      <c r="E7" s="292" t="s">
        <v>3</v>
      </c>
      <c r="F7" s="292" t="s">
        <v>4</v>
      </c>
      <c r="G7" s="292" t="s">
        <v>23</v>
      </c>
      <c r="H7" s="294" t="s">
        <v>24</v>
      </c>
      <c r="I7" s="294" t="s">
        <v>8</v>
      </c>
      <c r="J7" s="294"/>
      <c r="K7" s="295" t="s">
        <v>16</v>
      </c>
      <c r="L7" s="295"/>
      <c r="M7" s="295"/>
    </row>
    <row r="8" spans="1:13" x14ac:dyDescent="0.2">
      <c r="A8" s="291"/>
      <c r="B8" s="292"/>
      <c r="C8" s="292"/>
      <c r="D8" s="292"/>
      <c r="E8" s="292"/>
      <c r="F8" s="292"/>
      <c r="G8" s="292"/>
      <c r="H8" s="294"/>
      <c r="I8" s="294" t="s">
        <v>17</v>
      </c>
      <c r="J8" s="294" t="s">
        <v>18</v>
      </c>
      <c r="K8" s="296" t="s">
        <v>5</v>
      </c>
      <c r="L8" s="296" t="s">
        <v>11</v>
      </c>
      <c r="M8" s="296"/>
    </row>
    <row r="9" spans="1:13" ht="137.25" customHeight="1" x14ac:dyDescent="0.2">
      <c r="A9" s="21"/>
      <c r="B9" s="292"/>
      <c r="C9" s="292"/>
      <c r="D9" s="292"/>
      <c r="E9" s="292"/>
      <c r="F9" s="292"/>
      <c r="G9" s="292"/>
      <c r="H9" s="294"/>
      <c r="I9" s="294"/>
      <c r="J9" s="294"/>
      <c r="K9" s="296" t="s">
        <v>10</v>
      </c>
      <c r="L9" s="17" t="s">
        <v>25</v>
      </c>
      <c r="M9" s="17" t="s">
        <v>20</v>
      </c>
    </row>
    <row r="10" spans="1:13" s="10" customFormat="1" ht="21.95" customHeight="1" x14ac:dyDescent="0.2">
      <c r="A10" s="22"/>
      <c r="B10" s="11">
        <v>1</v>
      </c>
      <c r="C10" s="11">
        <v>2</v>
      </c>
      <c r="D10" s="11">
        <v>3</v>
      </c>
      <c r="E10" s="11">
        <v>4</v>
      </c>
      <c r="F10" s="11">
        <v>5</v>
      </c>
      <c r="G10" s="11">
        <v>6</v>
      </c>
      <c r="H10" s="11">
        <v>7</v>
      </c>
      <c r="I10" s="11">
        <v>8</v>
      </c>
      <c r="J10" s="11">
        <v>9</v>
      </c>
      <c r="K10" s="11">
        <v>10</v>
      </c>
      <c r="L10" s="11">
        <v>11</v>
      </c>
      <c r="M10" s="11">
        <v>12</v>
      </c>
    </row>
    <row r="11" spans="1:13" s="20" customFormat="1" ht="201" customHeight="1" x14ac:dyDescent="0.2">
      <c r="B11" s="23" t="s">
        <v>26</v>
      </c>
      <c r="C11" s="24" t="s">
        <v>9</v>
      </c>
      <c r="D11" s="24"/>
      <c r="E11" s="24"/>
      <c r="F11" s="24" t="s">
        <v>27</v>
      </c>
      <c r="G11" s="24" t="s">
        <v>28</v>
      </c>
      <c r="H11" s="25"/>
      <c r="I11" s="25"/>
      <c r="J11" s="25"/>
      <c r="K11" s="25"/>
      <c r="L11" s="26"/>
      <c r="M11" s="27"/>
    </row>
    <row r="13" spans="1:13" x14ac:dyDescent="0.2">
      <c r="B13" s="293" t="s">
        <v>15</v>
      </c>
      <c r="C13" s="293"/>
      <c r="D13" s="293"/>
      <c r="E13" s="293"/>
      <c r="F13" s="293"/>
      <c r="G13" s="293"/>
      <c r="H13" s="293"/>
      <c r="I13" s="293"/>
      <c r="J13" s="293"/>
      <c r="K13" s="293"/>
      <c r="L13" s="293"/>
    </row>
    <row r="14" spans="1:13" x14ac:dyDescent="0.2">
      <c r="B14" s="293" t="s">
        <v>21</v>
      </c>
      <c r="C14" s="293"/>
      <c r="D14" s="293"/>
      <c r="E14" s="293"/>
      <c r="F14" s="293"/>
      <c r="G14" s="293"/>
      <c r="H14" s="293"/>
      <c r="I14" s="293"/>
      <c r="J14" s="293"/>
      <c r="K14" s="293"/>
      <c r="L14" s="293"/>
    </row>
  </sheetData>
  <mergeCells count="19">
    <mergeCell ref="B13:L13"/>
    <mergeCell ref="B14:L14"/>
    <mergeCell ref="H7:H9"/>
    <mergeCell ref="I7:J7"/>
    <mergeCell ref="K7:M7"/>
    <mergeCell ref="I8:I9"/>
    <mergeCell ref="J8:J9"/>
    <mergeCell ref="K8:K9"/>
    <mergeCell ref="L8:M8"/>
    <mergeCell ref="B3:M3"/>
    <mergeCell ref="B4:M4"/>
    <mergeCell ref="B5:M5"/>
    <mergeCell ref="A7:A8"/>
    <mergeCell ref="B7:B9"/>
    <mergeCell ref="C7:C9"/>
    <mergeCell ref="D7:D9"/>
    <mergeCell ref="E7:E9"/>
    <mergeCell ref="F7:F9"/>
    <mergeCell ref="G7:G9"/>
  </mergeCells>
  <conditionalFormatting sqref="B11">
    <cfRule type="duplicateValues" dxfId="3" priority="1"/>
    <cfRule type="duplicateValues" dxfId="2" priority="2"/>
  </conditionalFormatting>
  <printOptions horizontalCentered="1"/>
  <pageMargins left="7.874015748031496E-2" right="7.874015748031496E-2" top="0.35433070866141736" bottom="0.35433070866141736" header="0.31496062992125984" footer="0.31496062992125984"/>
  <pageSetup paperSize="9" scale="7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0"/>
  <sheetViews>
    <sheetView zoomScaleNormal="100" workbookViewId="0">
      <selection activeCell="G11" sqref="G11:G13"/>
    </sheetView>
  </sheetViews>
  <sheetFormatPr defaultColWidth="9.140625" defaultRowHeight="15" x14ac:dyDescent="0.25"/>
  <cols>
    <col min="1" max="1" width="69.5703125" style="28" customWidth="1"/>
    <col min="2" max="3" width="4.28515625" style="28" customWidth="1"/>
    <col min="4" max="4" width="4" style="28" bestFit="1" customWidth="1"/>
    <col min="5" max="5" width="7.7109375" style="28" bestFit="1" customWidth="1"/>
    <col min="6" max="6" width="6.7109375" style="28" bestFit="1" customWidth="1"/>
    <col min="7" max="7" width="4" style="28" bestFit="1" customWidth="1"/>
    <col min="8" max="8" width="7.7109375" style="28" bestFit="1" customWidth="1"/>
    <col min="9" max="9" width="6.5703125" style="28" bestFit="1" customWidth="1"/>
    <col min="10" max="10" width="7.5703125" style="28" customWidth="1"/>
    <col min="11" max="11" width="8" style="28" customWidth="1"/>
    <col min="12" max="12" width="4" style="28" bestFit="1" customWidth="1"/>
    <col min="13" max="13" width="6.140625" style="28" customWidth="1"/>
    <col min="14" max="14" width="9.28515625" style="28" customWidth="1"/>
    <col min="15" max="15" width="11.140625" style="28" customWidth="1"/>
    <col min="16" max="16" width="9.140625" style="28" customWidth="1"/>
    <col min="17" max="17" width="4" style="28" bestFit="1" customWidth="1"/>
    <col min="18" max="18" width="11.28515625" style="28" customWidth="1"/>
    <col min="19" max="19" width="10.140625" style="28" customWidth="1"/>
    <col min="20" max="20" width="4" style="28" bestFit="1" customWidth="1"/>
    <col min="21" max="21" width="9.140625" style="28" customWidth="1"/>
    <col min="22" max="22" width="7.7109375" style="28" customWidth="1"/>
    <col min="23" max="16384" width="9.140625" style="28"/>
  </cols>
  <sheetData>
    <row r="1" spans="1:22" ht="42.75" customHeight="1" x14ac:dyDescent="0.25"/>
    <row r="2" spans="1:22" ht="18.75" x14ac:dyDescent="0.25">
      <c r="A2" s="290" t="s">
        <v>0</v>
      </c>
      <c r="B2" s="290"/>
      <c r="C2" s="290"/>
      <c r="D2" s="290"/>
      <c r="E2" s="290"/>
      <c r="F2" s="290"/>
      <c r="G2" s="290"/>
      <c r="H2" s="290"/>
      <c r="I2" s="290"/>
      <c r="J2" s="290"/>
      <c r="K2" s="290"/>
      <c r="L2" s="290"/>
      <c r="M2" s="290"/>
      <c r="N2" s="290"/>
      <c r="O2" s="290"/>
      <c r="P2" s="290"/>
      <c r="Q2" s="290"/>
      <c r="R2" s="290"/>
      <c r="S2" s="290"/>
      <c r="T2" s="290"/>
      <c r="U2" s="290"/>
      <c r="V2" s="290"/>
    </row>
    <row r="3" spans="1:22" ht="38.25" customHeight="1" x14ac:dyDescent="0.25">
      <c r="A3" s="290" t="s">
        <v>29</v>
      </c>
      <c r="B3" s="290"/>
      <c r="C3" s="290"/>
      <c r="D3" s="290"/>
      <c r="E3" s="290"/>
      <c r="F3" s="290"/>
      <c r="G3" s="290"/>
      <c r="H3" s="290"/>
      <c r="I3" s="290"/>
      <c r="J3" s="290"/>
      <c r="K3" s="290"/>
      <c r="L3" s="290"/>
      <c r="M3" s="290"/>
      <c r="N3" s="290"/>
      <c r="O3" s="290"/>
      <c r="P3" s="290"/>
      <c r="Q3" s="290"/>
      <c r="R3" s="290"/>
      <c r="S3" s="290"/>
      <c r="T3" s="290"/>
      <c r="U3" s="290"/>
      <c r="V3" s="290"/>
    </row>
    <row r="4" spans="1:22" ht="18.75" x14ac:dyDescent="0.25">
      <c r="A4" s="290" t="s">
        <v>19</v>
      </c>
      <c r="B4" s="290"/>
      <c r="C4" s="290"/>
      <c r="D4" s="290"/>
      <c r="E4" s="290"/>
      <c r="F4" s="290"/>
      <c r="G4" s="290"/>
      <c r="H4" s="290"/>
      <c r="I4" s="290"/>
      <c r="J4" s="290"/>
      <c r="K4" s="290"/>
      <c r="L4" s="290"/>
      <c r="M4" s="290"/>
      <c r="N4" s="290"/>
      <c r="O4" s="290"/>
      <c r="P4" s="290"/>
      <c r="Q4" s="290"/>
      <c r="R4" s="290"/>
      <c r="S4" s="290"/>
      <c r="T4" s="290"/>
      <c r="U4" s="290"/>
      <c r="V4" s="290"/>
    </row>
    <row r="6" spans="1:22" ht="43.5" customHeight="1" x14ac:dyDescent="0.25">
      <c r="A6" s="297" t="s">
        <v>30</v>
      </c>
      <c r="B6" s="297"/>
      <c r="C6" s="297"/>
      <c r="D6" s="298" t="s">
        <v>31</v>
      </c>
      <c r="E6" s="298"/>
      <c r="F6" s="298"/>
      <c r="G6" s="298"/>
      <c r="H6" s="298"/>
      <c r="I6" s="298"/>
      <c r="J6" s="298"/>
      <c r="K6" s="298"/>
      <c r="L6" s="298"/>
      <c r="M6" s="298"/>
      <c r="N6" s="298"/>
      <c r="O6" s="298" t="s">
        <v>32</v>
      </c>
      <c r="P6" s="298"/>
      <c r="Q6" s="298"/>
      <c r="R6" s="298"/>
      <c r="S6" s="298"/>
      <c r="T6" s="298" t="s">
        <v>33</v>
      </c>
      <c r="U6" s="298"/>
      <c r="V6" s="298"/>
    </row>
    <row r="7" spans="1:22" ht="41.25" customHeight="1" x14ac:dyDescent="0.25">
      <c r="A7" s="297"/>
      <c r="B7" s="297"/>
      <c r="C7" s="297"/>
      <c r="D7" s="299" t="s">
        <v>34</v>
      </c>
      <c r="E7" s="299"/>
      <c r="F7" s="299"/>
      <c r="G7" s="299" t="s">
        <v>35</v>
      </c>
      <c r="H7" s="299"/>
      <c r="I7" s="299"/>
      <c r="J7" s="299" t="s">
        <v>36</v>
      </c>
      <c r="K7" s="299" t="s">
        <v>37</v>
      </c>
      <c r="L7" s="300" t="s">
        <v>38</v>
      </c>
      <c r="M7" s="300"/>
      <c r="N7" s="299" t="s">
        <v>39</v>
      </c>
      <c r="O7" s="299" t="s">
        <v>40</v>
      </c>
      <c r="P7" s="299" t="s">
        <v>41</v>
      </c>
      <c r="Q7" s="299" t="s">
        <v>42</v>
      </c>
      <c r="R7" s="299"/>
      <c r="S7" s="299" t="s">
        <v>43</v>
      </c>
      <c r="T7" s="299" t="s">
        <v>44</v>
      </c>
      <c r="U7" s="299" t="s">
        <v>45</v>
      </c>
      <c r="V7" s="299"/>
    </row>
    <row r="8" spans="1:22" x14ac:dyDescent="0.25">
      <c r="A8" s="298" t="s">
        <v>46</v>
      </c>
      <c r="B8" s="299" t="s">
        <v>47</v>
      </c>
      <c r="C8" s="299" t="s">
        <v>48</v>
      </c>
      <c r="D8" s="299" t="s">
        <v>44</v>
      </c>
      <c r="E8" s="299" t="s">
        <v>45</v>
      </c>
      <c r="F8" s="299"/>
      <c r="G8" s="299" t="s">
        <v>44</v>
      </c>
      <c r="H8" s="299" t="s">
        <v>45</v>
      </c>
      <c r="I8" s="299"/>
      <c r="J8" s="299"/>
      <c r="K8" s="299"/>
      <c r="L8" s="300"/>
      <c r="M8" s="300"/>
      <c r="N8" s="299"/>
      <c r="O8" s="299"/>
      <c r="P8" s="299"/>
      <c r="Q8" s="299" t="s">
        <v>44</v>
      </c>
      <c r="R8" s="299" t="s">
        <v>49</v>
      </c>
      <c r="S8" s="299"/>
      <c r="T8" s="299"/>
      <c r="U8" s="299" t="s">
        <v>50</v>
      </c>
      <c r="V8" s="299" t="s">
        <v>51</v>
      </c>
    </row>
    <row r="9" spans="1:22" ht="42" x14ac:dyDescent="0.25">
      <c r="A9" s="298"/>
      <c r="B9" s="299"/>
      <c r="C9" s="299"/>
      <c r="D9" s="299"/>
      <c r="E9" s="29" t="s">
        <v>50</v>
      </c>
      <c r="F9" s="29" t="s">
        <v>51</v>
      </c>
      <c r="G9" s="299"/>
      <c r="H9" s="29" t="s">
        <v>52</v>
      </c>
      <c r="I9" s="29" t="s">
        <v>53</v>
      </c>
      <c r="J9" s="299"/>
      <c r="K9" s="299"/>
      <c r="L9" s="29" t="s">
        <v>44</v>
      </c>
      <c r="M9" s="29" t="s">
        <v>54</v>
      </c>
      <c r="N9" s="299"/>
      <c r="O9" s="299"/>
      <c r="P9" s="299"/>
      <c r="Q9" s="299"/>
      <c r="R9" s="299"/>
      <c r="S9" s="299"/>
      <c r="T9" s="299"/>
      <c r="U9" s="299"/>
      <c r="V9" s="299"/>
    </row>
    <row r="10" spans="1:22" x14ac:dyDescent="0.25">
      <c r="A10" s="30">
        <v>1</v>
      </c>
      <c r="B10" s="30">
        <v>2</v>
      </c>
      <c r="C10" s="30">
        <v>3</v>
      </c>
      <c r="D10" s="30">
        <v>4</v>
      </c>
      <c r="E10" s="30">
        <v>5</v>
      </c>
      <c r="F10" s="30">
        <v>6</v>
      </c>
      <c r="G10" s="30">
        <v>7</v>
      </c>
      <c r="H10" s="30">
        <v>8</v>
      </c>
      <c r="I10" s="30">
        <v>9</v>
      </c>
      <c r="J10" s="30">
        <v>10</v>
      </c>
      <c r="K10" s="30">
        <v>11</v>
      </c>
      <c r="L10" s="30">
        <v>12</v>
      </c>
      <c r="M10" s="30">
        <v>13</v>
      </c>
      <c r="N10" s="30">
        <v>14</v>
      </c>
      <c r="O10" s="30">
        <v>15</v>
      </c>
      <c r="P10" s="30">
        <v>16</v>
      </c>
      <c r="Q10" s="30">
        <v>17</v>
      </c>
      <c r="R10" s="30">
        <v>18</v>
      </c>
      <c r="S10" s="30">
        <v>19</v>
      </c>
      <c r="T10" s="30">
        <v>20</v>
      </c>
      <c r="U10" s="30">
        <v>21</v>
      </c>
      <c r="V10" s="30">
        <v>22</v>
      </c>
    </row>
    <row r="11" spans="1:22" ht="56.25" x14ac:dyDescent="0.25">
      <c r="A11" s="31" t="s">
        <v>55</v>
      </c>
      <c r="B11" s="32"/>
      <c r="C11" s="32"/>
      <c r="D11" s="32"/>
      <c r="E11" s="32"/>
      <c r="F11" s="32"/>
      <c r="G11" s="32"/>
      <c r="H11" s="32"/>
      <c r="I11" s="32"/>
      <c r="J11" s="32"/>
      <c r="K11" s="32"/>
      <c r="L11" s="32"/>
      <c r="M11" s="32"/>
      <c r="N11" s="32"/>
      <c r="O11" s="32"/>
      <c r="P11" s="32"/>
      <c r="Q11" s="32"/>
      <c r="R11" s="32"/>
      <c r="S11" s="32"/>
      <c r="T11" s="32"/>
      <c r="U11" s="32"/>
      <c r="V11" s="32"/>
    </row>
    <row r="20" spans="7:7" x14ac:dyDescent="0.25">
      <c r="G20" s="33"/>
    </row>
  </sheetData>
  <mergeCells count="30">
    <mergeCell ref="U8:U9"/>
    <mergeCell ref="V8:V9"/>
    <mergeCell ref="S7:S9"/>
    <mergeCell ref="T7:T9"/>
    <mergeCell ref="U7:V7"/>
    <mergeCell ref="H8:I8"/>
    <mergeCell ref="K7:K9"/>
    <mergeCell ref="L7:M8"/>
    <mergeCell ref="N7:N9"/>
    <mergeCell ref="A8:A9"/>
    <mergeCell ref="B8:B9"/>
    <mergeCell ref="C8:C9"/>
    <mergeCell ref="D8:D9"/>
    <mergeCell ref="E8:F8"/>
    <mergeCell ref="A2:V2"/>
    <mergeCell ref="A3:V3"/>
    <mergeCell ref="A4:V4"/>
    <mergeCell ref="A6:C7"/>
    <mergeCell ref="D6:N6"/>
    <mergeCell ref="O6:S6"/>
    <mergeCell ref="T6:V6"/>
    <mergeCell ref="D7:F7"/>
    <mergeCell ref="G7:I7"/>
    <mergeCell ref="J7:J9"/>
    <mergeCell ref="O7:O9"/>
    <mergeCell ref="P7:P9"/>
    <mergeCell ref="Q7:R7"/>
    <mergeCell ref="Q8:Q9"/>
    <mergeCell ref="R8:R9"/>
    <mergeCell ref="G8:G9"/>
  </mergeCells>
  <conditionalFormatting sqref="A11">
    <cfRule type="duplicateValues" dxfId="1" priority="1"/>
    <cfRule type="duplicateValues" dxfId="0" priority="2"/>
  </conditionalFormatting>
  <printOptions horizontalCentered="1"/>
  <pageMargins left="0.11811023622047245" right="0.11811023622047245" top="0.39370078740157483" bottom="0.39370078740157483" header="0.31496062992125984" footer="0.31496062992125984"/>
  <pageSetup paperSize="9" scale="65"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view="pageBreakPreview" topLeftCell="A67" zoomScale="60" workbookViewId="0">
      <selection activeCell="L16" sqref="L16"/>
    </sheetView>
  </sheetViews>
  <sheetFormatPr defaultRowHeight="12.75" x14ac:dyDescent="0.2"/>
  <cols>
    <col min="1" max="1" width="9.7109375" customWidth="1"/>
    <col min="2" max="2" width="2.85546875" customWidth="1"/>
    <col min="3" max="3" width="2.5703125" customWidth="1"/>
    <col min="4" max="4" width="51.5703125" customWidth="1"/>
    <col min="5" max="5" width="16.140625" customWidth="1"/>
    <col min="6" max="6" width="14.7109375" customWidth="1"/>
    <col min="7" max="7" width="16.42578125" style="40" customWidth="1"/>
    <col min="8" max="8" width="15.7109375" customWidth="1"/>
    <col min="9" max="9" width="15.140625" customWidth="1"/>
    <col min="10" max="10" width="39" customWidth="1"/>
    <col min="11" max="15" width="14.28515625" customWidth="1"/>
    <col min="17" max="17" width="14.7109375" customWidth="1"/>
  </cols>
  <sheetData>
    <row r="1" spans="1:17" ht="19.5" thickBot="1" x14ac:dyDescent="0.25">
      <c r="A1" s="274" t="s">
        <v>189</v>
      </c>
      <c r="B1" s="274"/>
      <c r="C1" s="274"/>
      <c r="D1" s="274"/>
      <c r="E1" s="274"/>
      <c r="F1" s="274"/>
      <c r="G1" s="274"/>
      <c r="H1" s="274"/>
      <c r="I1" s="274"/>
    </row>
    <row r="2" spans="1:17" ht="15" x14ac:dyDescent="0.2">
      <c r="A2" s="35"/>
      <c r="B2" s="35"/>
      <c r="C2" s="35"/>
      <c r="D2" s="36"/>
      <c r="E2" s="37"/>
      <c r="F2" s="38"/>
      <c r="G2" s="86"/>
      <c r="H2" s="34"/>
      <c r="I2" s="39" t="s">
        <v>92</v>
      </c>
      <c r="J2" s="301" t="s">
        <v>7</v>
      </c>
      <c r="K2" s="304" t="s">
        <v>318</v>
      </c>
      <c r="L2" s="305"/>
      <c r="M2" s="305"/>
      <c r="N2" s="305"/>
      <c r="O2" s="306"/>
    </row>
    <row r="3" spans="1:17" s="40" customFormat="1" x14ac:dyDescent="0.2">
      <c r="A3" s="307" t="s">
        <v>56</v>
      </c>
      <c r="B3" s="308" t="s">
        <v>7</v>
      </c>
      <c r="C3" s="309"/>
      <c r="D3" s="310"/>
      <c r="E3" s="314" t="s">
        <v>8</v>
      </c>
      <c r="F3" s="314"/>
      <c r="G3" s="314" t="s">
        <v>260</v>
      </c>
      <c r="H3" s="314"/>
      <c r="I3" s="314"/>
      <c r="J3" s="302"/>
      <c r="K3" s="315" t="s">
        <v>319</v>
      </c>
      <c r="L3" s="316"/>
      <c r="M3" s="317" t="s">
        <v>320</v>
      </c>
      <c r="N3" s="318"/>
      <c r="O3" s="319"/>
    </row>
    <row r="4" spans="1:17" s="40" customFormat="1" x14ac:dyDescent="0.2">
      <c r="A4" s="307"/>
      <c r="B4" s="311"/>
      <c r="C4" s="312"/>
      <c r="D4" s="313"/>
      <c r="E4" s="320" t="s">
        <v>270</v>
      </c>
      <c r="F4" s="314" t="s">
        <v>397</v>
      </c>
      <c r="G4" s="314" t="s">
        <v>5</v>
      </c>
      <c r="H4" s="314" t="s">
        <v>90</v>
      </c>
      <c r="I4" s="314"/>
      <c r="J4" s="302"/>
      <c r="K4" s="331" t="s">
        <v>321</v>
      </c>
      <c r="L4" s="326" t="s">
        <v>322</v>
      </c>
      <c r="M4" s="328" t="s">
        <v>5</v>
      </c>
      <c r="N4" s="322" t="s">
        <v>323</v>
      </c>
      <c r="O4" s="324" t="s">
        <v>324</v>
      </c>
    </row>
    <row r="5" spans="1:17" s="40" customFormat="1" ht="89.25" x14ac:dyDescent="0.2">
      <c r="A5" s="307"/>
      <c r="B5" s="311"/>
      <c r="C5" s="312"/>
      <c r="D5" s="313"/>
      <c r="E5" s="321"/>
      <c r="F5" s="330"/>
      <c r="G5" s="330"/>
      <c r="H5" s="96" t="s">
        <v>269</v>
      </c>
      <c r="I5" s="96" t="s">
        <v>268</v>
      </c>
      <c r="J5" s="303"/>
      <c r="K5" s="332"/>
      <c r="L5" s="327"/>
      <c r="M5" s="329"/>
      <c r="N5" s="323"/>
      <c r="O5" s="325"/>
    </row>
    <row r="6" spans="1:17" ht="13.5" thickBot="1" x14ac:dyDescent="0.25">
      <c r="A6" s="74">
        <v>1</v>
      </c>
      <c r="B6" s="271">
        <v>2</v>
      </c>
      <c r="C6" s="271"/>
      <c r="D6" s="271"/>
      <c r="E6" s="75">
        <v>3</v>
      </c>
      <c r="F6" s="97">
        <v>4</v>
      </c>
      <c r="G6" s="97">
        <v>5</v>
      </c>
      <c r="H6" s="97">
        <v>6</v>
      </c>
      <c r="I6" s="97">
        <v>7</v>
      </c>
      <c r="J6" s="100">
        <v>1</v>
      </c>
      <c r="K6" s="101">
        <v>7</v>
      </c>
      <c r="L6" s="102">
        <v>8</v>
      </c>
      <c r="M6" s="102">
        <v>9</v>
      </c>
      <c r="N6" s="103">
        <v>10</v>
      </c>
      <c r="O6" s="104">
        <v>11</v>
      </c>
    </row>
    <row r="7" spans="1:17" ht="14.25" x14ac:dyDescent="0.2">
      <c r="A7" s="66"/>
      <c r="B7" s="269" t="s">
        <v>14</v>
      </c>
      <c r="C7" s="269"/>
      <c r="D7" s="269"/>
      <c r="E7" s="61">
        <f>E9+E19+E20</f>
        <v>8635915305.1000004</v>
      </c>
      <c r="F7" s="61">
        <f>F9+F19+F20</f>
        <v>8598987883.3999996</v>
      </c>
      <c r="G7" s="61">
        <f>G9+G19+G20</f>
        <v>4018215857</v>
      </c>
      <c r="H7" s="61">
        <f>G7*100/E7</f>
        <v>46.53</v>
      </c>
      <c r="I7" s="92">
        <f>G7*100/F7</f>
        <v>46.73</v>
      </c>
      <c r="J7" s="105" t="s">
        <v>325</v>
      </c>
      <c r="K7" s="106">
        <v>8635915305.1000004</v>
      </c>
      <c r="L7" s="107">
        <v>8605941984.6000004</v>
      </c>
      <c r="M7" s="107">
        <v>6257623143.1999998</v>
      </c>
      <c r="N7" s="107">
        <v>72.5</v>
      </c>
      <c r="O7" s="108">
        <v>72.7</v>
      </c>
      <c r="Q7" s="76">
        <f t="shared" ref="Q7:Q38" si="0">L7-F7</f>
        <v>6954101.2000000002</v>
      </c>
    </row>
    <row r="8" spans="1:17" ht="15" x14ac:dyDescent="0.2">
      <c r="A8" s="67"/>
      <c r="B8" s="272" t="s">
        <v>1</v>
      </c>
      <c r="C8" s="272"/>
      <c r="D8" s="272"/>
      <c r="E8" s="51"/>
      <c r="F8" s="51"/>
      <c r="G8" s="51"/>
      <c r="H8" s="51"/>
      <c r="I8" s="90"/>
      <c r="Q8" s="76">
        <f t="shared" si="0"/>
        <v>0</v>
      </c>
    </row>
    <row r="9" spans="1:17" ht="14.25" x14ac:dyDescent="0.2">
      <c r="A9" s="68" t="s">
        <v>72</v>
      </c>
      <c r="B9" s="273" t="s">
        <v>70</v>
      </c>
      <c r="C9" s="273"/>
      <c r="D9" s="273"/>
      <c r="E9" s="51">
        <f>E11+E12</f>
        <v>118953528.8</v>
      </c>
      <c r="F9" s="51">
        <f>F11+F12</f>
        <v>118953528.8</v>
      </c>
      <c r="G9" s="51">
        <f>G11+G12</f>
        <v>43092504.200000003</v>
      </c>
      <c r="H9" s="51">
        <f t="shared" ref="H9:H79" si="1">G9*100/E9</f>
        <v>36.229999999999997</v>
      </c>
      <c r="I9" s="90">
        <f t="shared" ref="I9:I79" si="2">G9*100/F9</f>
        <v>36.229999999999997</v>
      </c>
      <c r="J9" s="109" t="s">
        <v>326</v>
      </c>
      <c r="K9" s="110">
        <v>118953528.8</v>
      </c>
      <c r="L9" s="111">
        <v>118953528.8</v>
      </c>
      <c r="M9" s="111">
        <v>67280340.299999997</v>
      </c>
      <c r="N9" s="111">
        <v>56.6</v>
      </c>
      <c r="O9" s="112">
        <v>56.6</v>
      </c>
      <c r="Q9" s="76">
        <f t="shared" si="0"/>
        <v>0</v>
      </c>
    </row>
    <row r="10" spans="1:17" ht="14.25" x14ac:dyDescent="0.2">
      <c r="A10" s="68"/>
      <c r="B10" s="98"/>
      <c r="C10" s="267" t="s">
        <v>1</v>
      </c>
      <c r="D10" s="267"/>
      <c r="E10" s="51"/>
      <c r="F10" s="51"/>
      <c r="G10" s="51"/>
      <c r="H10" s="51"/>
      <c r="I10" s="90"/>
      <c r="Q10" s="76">
        <f t="shared" si="0"/>
        <v>0</v>
      </c>
    </row>
    <row r="11" spans="1:17" ht="24" x14ac:dyDescent="0.2">
      <c r="A11" s="67" t="s">
        <v>73</v>
      </c>
      <c r="B11" s="62"/>
      <c r="C11" s="248" t="s">
        <v>187</v>
      </c>
      <c r="D11" s="248"/>
      <c r="E11" s="51">
        <v>6637.5</v>
      </c>
      <c r="F11" s="51">
        <v>7637.5</v>
      </c>
      <c r="G11" s="51">
        <v>7284.8</v>
      </c>
      <c r="H11" s="51">
        <f t="shared" si="1"/>
        <v>109.75</v>
      </c>
      <c r="I11" s="90">
        <f t="shared" si="2"/>
        <v>95.38</v>
      </c>
      <c r="J11" s="109" t="s">
        <v>327</v>
      </c>
      <c r="K11" s="110">
        <v>6637.5</v>
      </c>
      <c r="L11" s="111">
        <v>7637.5</v>
      </c>
      <c r="M11" s="111">
        <v>7284.8</v>
      </c>
      <c r="N11" s="111">
        <v>109.8</v>
      </c>
      <c r="O11" s="112">
        <v>95.4</v>
      </c>
      <c r="Q11" s="76">
        <f t="shared" si="0"/>
        <v>0</v>
      </c>
    </row>
    <row r="12" spans="1:17" x14ac:dyDescent="0.2">
      <c r="A12" s="67" t="s">
        <v>74</v>
      </c>
      <c r="B12" s="62"/>
      <c r="C12" s="248" t="s">
        <v>188</v>
      </c>
      <c r="D12" s="248"/>
      <c r="E12" s="51">
        <f>E14+E15+E16+E17+E18</f>
        <v>118946891.3</v>
      </c>
      <c r="F12" s="51">
        <f>F14+F15+F16+F17+F18</f>
        <v>118945891.3</v>
      </c>
      <c r="G12" s="51">
        <f>G14+G15+G16+G17+G18</f>
        <v>43085219.399999999</v>
      </c>
      <c r="H12" s="51">
        <f t="shared" si="1"/>
        <v>36.22</v>
      </c>
      <c r="I12" s="90">
        <f t="shared" si="2"/>
        <v>36.22</v>
      </c>
      <c r="J12" s="109" t="s">
        <v>328</v>
      </c>
      <c r="K12" s="110">
        <v>118946891.3</v>
      </c>
      <c r="L12" s="111">
        <v>118945891.3</v>
      </c>
      <c r="M12" s="111">
        <v>67273055.5</v>
      </c>
      <c r="N12" s="111">
        <v>56.6</v>
      </c>
      <c r="O12" s="112">
        <v>56.6</v>
      </c>
      <c r="Q12" s="76">
        <f t="shared" si="0"/>
        <v>0</v>
      </c>
    </row>
    <row r="13" spans="1:17" x14ac:dyDescent="0.2">
      <c r="A13" s="67"/>
      <c r="B13" s="62"/>
      <c r="C13" s="95"/>
      <c r="D13" s="54" t="s">
        <v>1</v>
      </c>
      <c r="E13" s="54"/>
      <c r="F13" s="54"/>
      <c r="G13" s="54"/>
      <c r="H13" s="51"/>
      <c r="I13" s="90"/>
      <c r="Q13" s="76">
        <f t="shared" si="0"/>
        <v>0</v>
      </c>
    </row>
    <row r="14" spans="1:17" ht="84" x14ac:dyDescent="0.2">
      <c r="A14" s="67" t="s">
        <v>74</v>
      </c>
      <c r="B14" s="62"/>
      <c r="C14" s="95"/>
      <c r="D14" s="53" t="s">
        <v>244</v>
      </c>
      <c r="E14" s="52">
        <v>86141771.299999997</v>
      </c>
      <c r="F14" s="52">
        <v>86141771.299999997</v>
      </c>
      <c r="G14" s="52">
        <v>34540078</v>
      </c>
      <c r="H14" s="52">
        <f t="shared" ref="H14:H18" si="3">G14*100/E14</f>
        <v>40.1</v>
      </c>
      <c r="I14" s="91">
        <f t="shared" ref="I14:I18" si="4">G14*100/F14</f>
        <v>40.1</v>
      </c>
      <c r="J14" s="113" t="s">
        <v>329</v>
      </c>
      <c r="K14" s="114">
        <v>86141771.299999997</v>
      </c>
      <c r="L14" s="115">
        <v>86141771.299999997</v>
      </c>
      <c r="M14" s="115">
        <v>53087465.700000003</v>
      </c>
      <c r="N14" s="116">
        <v>61.6</v>
      </c>
      <c r="O14" s="117">
        <v>61.6</v>
      </c>
      <c r="Q14" s="76">
        <f t="shared" si="0"/>
        <v>0</v>
      </c>
    </row>
    <row r="15" spans="1:17" ht="60" x14ac:dyDescent="0.2">
      <c r="A15" s="67" t="s">
        <v>74</v>
      </c>
      <c r="B15" s="62"/>
      <c r="C15" s="95"/>
      <c r="D15" s="53" t="s">
        <v>245</v>
      </c>
      <c r="E15" s="52">
        <v>30169703.300000001</v>
      </c>
      <c r="F15" s="52">
        <v>30168703.300000001</v>
      </c>
      <c r="G15" s="52">
        <v>7850091.0999999996</v>
      </c>
      <c r="H15" s="52">
        <f t="shared" si="3"/>
        <v>26.02</v>
      </c>
      <c r="I15" s="91">
        <f t="shared" si="4"/>
        <v>26.02</v>
      </c>
      <c r="J15" s="113" t="s">
        <v>330</v>
      </c>
      <c r="K15" s="114">
        <v>30169703.300000001</v>
      </c>
      <c r="L15" s="115">
        <v>30168703.300000001</v>
      </c>
      <c r="M15" s="115">
        <v>12971686.9</v>
      </c>
      <c r="N15" s="116">
        <v>43</v>
      </c>
      <c r="O15" s="117">
        <v>43</v>
      </c>
      <c r="Q15" s="76">
        <f t="shared" si="0"/>
        <v>0</v>
      </c>
    </row>
    <row r="16" spans="1:17" ht="36" x14ac:dyDescent="0.2">
      <c r="A16" s="67" t="s">
        <v>74</v>
      </c>
      <c r="B16" s="62"/>
      <c r="C16" s="95"/>
      <c r="D16" s="53" t="s">
        <v>246</v>
      </c>
      <c r="E16" s="52">
        <v>181000</v>
      </c>
      <c r="F16" s="52">
        <v>181000</v>
      </c>
      <c r="G16" s="52">
        <v>36740.1</v>
      </c>
      <c r="H16" s="52">
        <f t="shared" si="3"/>
        <v>20.3</v>
      </c>
      <c r="I16" s="91">
        <f t="shared" si="4"/>
        <v>20.3</v>
      </c>
      <c r="J16" s="113" t="s">
        <v>331</v>
      </c>
      <c r="K16" s="114">
        <v>181000</v>
      </c>
      <c r="L16" s="115">
        <v>181000</v>
      </c>
      <c r="M16" s="115">
        <v>87053.6</v>
      </c>
      <c r="N16" s="116">
        <v>48.1</v>
      </c>
      <c r="O16" s="117">
        <v>48.1</v>
      </c>
      <c r="Q16" s="76">
        <f t="shared" si="0"/>
        <v>0</v>
      </c>
    </row>
    <row r="17" spans="1:17" ht="36" x14ac:dyDescent="0.2">
      <c r="A17" s="67" t="s">
        <v>74</v>
      </c>
      <c r="B17" s="62"/>
      <c r="C17" s="95"/>
      <c r="D17" s="53" t="s">
        <v>247</v>
      </c>
      <c r="E17" s="52">
        <v>1160974.3</v>
      </c>
      <c r="F17" s="52">
        <v>1160974.3</v>
      </c>
      <c r="G17" s="52">
        <v>478245.7</v>
      </c>
      <c r="H17" s="52">
        <f t="shared" si="3"/>
        <v>41.19</v>
      </c>
      <c r="I17" s="91">
        <f t="shared" si="4"/>
        <v>41.19</v>
      </c>
      <c r="J17" s="113" t="s">
        <v>332</v>
      </c>
      <c r="K17" s="114">
        <v>1160974.3</v>
      </c>
      <c r="L17" s="115">
        <v>1160974.3</v>
      </c>
      <c r="M17" s="115">
        <v>707380.9</v>
      </c>
      <c r="N17" s="116">
        <v>60.9</v>
      </c>
      <c r="O17" s="117">
        <v>60.9</v>
      </c>
      <c r="Q17" s="76">
        <f t="shared" si="0"/>
        <v>0</v>
      </c>
    </row>
    <row r="18" spans="1:17" ht="72" x14ac:dyDescent="0.2">
      <c r="A18" s="67" t="s">
        <v>74</v>
      </c>
      <c r="B18" s="62"/>
      <c r="C18" s="95"/>
      <c r="D18" s="53" t="s">
        <v>190</v>
      </c>
      <c r="E18" s="52">
        <v>1293442.3999999999</v>
      </c>
      <c r="F18" s="52">
        <v>1293442.3999999999</v>
      </c>
      <c r="G18" s="52">
        <v>180064.5</v>
      </c>
      <c r="H18" s="52">
        <f t="shared" si="3"/>
        <v>13.92</v>
      </c>
      <c r="I18" s="91">
        <f t="shared" si="4"/>
        <v>13.92</v>
      </c>
      <c r="J18" s="113" t="s">
        <v>333</v>
      </c>
      <c r="K18" s="114">
        <v>1293442.3999999999</v>
      </c>
      <c r="L18" s="115">
        <v>1293442.3999999999</v>
      </c>
      <c r="M18" s="115">
        <v>419468.4</v>
      </c>
      <c r="N18" s="116">
        <v>32.4</v>
      </c>
      <c r="O18" s="117">
        <v>32.4</v>
      </c>
      <c r="Q18" s="76">
        <f t="shared" si="0"/>
        <v>0</v>
      </c>
    </row>
    <row r="19" spans="1:17" s="47" customFormat="1" ht="14.25" x14ac:dyDescent="0.2">
      <c r="A19" s="69" t="s">
        <v>68</v>
      </c>
      <c r="B19" s="270" t="s">
        <v>69</v>
      </c>
      <c r="C19" s="270"/>
      <c r="D19" s="270"/>
      <c r="E19" s="51">
        <v>129054.3</v>
      </c>
      <c r="F19" s="51">
        <v>129054.3</v>
      </c>
      <c r="G19" s="51">
        <v>20293</v>
      </c>
      <c r="H19" s="51">
        <f t="shared" si="1"/>
        <v>15.72</v>
      </c>
      <c r="I19" s="90">
        <f t="shared" si="2"/>
        <v>15.72</v>
      </c>
      <c r="J19" s="109" t="s">
        <v>334</v>
      </c>
      <c r="K19" s="110">
        <v>129054.3</v>
      </c>
      <c r="L19" s="111">
        <v>129054.3</v>
      </c>
      <c r="M19" s="111">
        <v>30758.400000000001</v>
      </c>
      <c r="N19" s="111">
        <v>23.8</v>
      </c>
      <c r="O19" s="112">
        <v>23.8</v>
      </c>
      <c r="Q19" s="76">
        <f t="shared" si="0"/>
        <v>0</v>
      </c>
    </row>
    <row r="20" spans="1:17" s="47" customFormat="1" ht="14.25" x14ac:dyDescent="0.2">
      <c r="A20" s="69" t="s">
        <v>75</v>
      </c>
      <c r="B20" s="270" t="s">
        <v>71</v>
      </c>
      <c r="C20" s="270"/>
      <c r="D20" s="270"/>
      <c r="E20" s="51">
        <f>E21+E49+E73+E78+E79</f>
        <v>8516832722</v>
      </c>
      <c r="F20" s="51">
        <f>F21+F49+F73+F78+F79</f>
        <v>8479905300.3000002</v>
      </c>
      <c r="G20" s="51">
        <f>G21+G49+G73+G78+G79</f>
        <v>3975103059.8000002</v>
      </c>
      <c r="H20" s="51">
        <f t="shared" si="1"/>
        <v>46.67</v>
      </c>
      <c r="I20" s="90">
        <f t="shared" si="2"/>
        <v>46.88</v>
      </c>
      <c r="J20" s="118" t="s">
        <v>335</v>
      </c>
      <c r="K20" s="110">
        <v>8516832722</v>
      </c>
      <c r="L20" s="111">
        <v>8486859401.5</v>
      </c>
      <c r="M20" s="111">
        <v>6190312044.5</v>
      </c>
      <c r="N20" s="111">
        <v>72.7</v>
      </c>
      <c r="O20" s="112">
        <v>72.900000000000006</v>
      </c>
      <c r="Q20" s="76">
        <f t="shared" si="0"/>
        <v>6954101.2000000002</v>
      </c>
    </row>
    <row r="21" spans="1:17" x14ac:dyDescent="0.2">
      <c r="A21" s="70" t="s">
        <v>76</v>
      </c>
      <c r="B21" s="248" t="s">
        <v>191</v>
      </c>
      <c r="C21" s="248"/>
      <c r="D21" s="248"/>
      <c r="E21" s="51">
        <f>SUM(E23:E48)</f>
        <v>7587926787.3999996</v>
      </c>
      <c r="F21" s="51">
        <f>SUM(F23:F48)</f>
        <v>7592332420.8999996</v>
      </c>
      <c r="G21" s="51">
        <f>SUM(G23:G48)</f>
        <v>3557055392.1999998</v>
      </c>
      <c r="H21" s="51">
        <f t="shared" si="1"/>
        <v>46.88</v>
      </c>
      <c r="I21" s="90">
        <f t="shared" si="2"/>
        <v>46.85</v>
      </c>
      <c r="J21" s="118" t="s">
        <v>336</v>
      </c>
      <c r="K21" s="119">
        <v>7587926787.3999996</v>
      </c>
      <c r="L21" s="111">
        <v>7592413241.1000004</v>
      </c>
      <c r="M21" s="120">
        <v>5557687813.1999998</v>
      </c>
      <c r="N21" s="111">
        <v>73.2</v>
      </c>
      <c r="O21" s="112">
        <v>73.2</v>
      </c>
      <c r="Q21" s="76">
        <f t="shared" si="0"/>
        <v>80820.2</v>
      </c>
    </row>
    <row r="22" spans="1:17" x14ac:dyDescent="0.2">
      <c r="A22" s="70" t="s">
        <v>76</v>
      </c>
      <c r="B22" s="65"/>
      <c r="C22" s="267" t="s">
        <v>1</v>
      </c>
      <c r="D22" s="267"/>
      <c r="E22" s="51"/>
      <c r="F22" s="51"/>
      <c r="G22" s="51"/>
      <c r="H22" s="51"/>
      <c r="I22" s="90"/>
      <c r="Q22" s="76">
        <f t="shared" si="0"/>
        <v>0</v>
      </c>
    </row>
    <row r="23" spans="1:17" ht="60" x14ac:dyDescent="0.2">
      <c r="A23" s="70" t="s">
        <v>76</v>
      </c>
      <c r="B23" s="65"/>
      <c r="C23" s="263" t="s">
        <v>192</v>
      </c>
      <c r="D23" s="263"/>
      <c r="E23" s="52">
        <v>3184392.9</v>
      </c>
      <c r="F23" s="52">
        <v>3184392.9</v>
      </c>
      <c r="G23" s="52">
        <v>1448241.8</v>
      </c>
      <c r="H23" s="52">
        <f t="shared" si="1"/>
        <v>45.48</v>
      </c>
      <c r="I23" s="91">
        <f t="shared" si="2"/>
        <v>45.48</v>
      </c>
      <c r="J23" s="121" t="s">
        <v>337</v>
      </c>
      <c r="K23" s="122">
        <v>3184392.9</v>
      </c>
      <c r="L23" s="123">
        <v>3184392.9</v>
      </c>
      <c r="M23" s="123">
        <v>2233621.5</v>
      </c>
      <c r="N23" s="123">
        <v>70.099999999999994</v>
      </c>
      <c r="O23" s="124">
        <v>70.099999999999994</v>
      </c>
      <c r="Q23" s="76">
        <f t="shared" si="0"/>
        <v>0</v>
      </c>
    </row>
    <row r="24" spans="1:17" ht="84" x14ac:dyDescent="0.2">
      <c r="A24" s="70" t="s">
        <v>76</v>
      </c>
      <c r="B24" s="65"/>
      <c r="C24" s="263" t="s">
        <v>193</v>
      </c>
      <c r="D24" s="263"/>
      <c r="E24" s="52">
        <v>537841.1</v>
      </c>
      <c r="F24" s="52">
        <v>537841.1</v>
      </c>
      <c r="G24" s="52">
        <v>245821.9</v>
      </c>
      <c r="H24" s="52">
        <f t="shared" si="1"/>
        <v>45.71</v>
      </c>
      <c r="I24" s="91">
        <f t="shared" si="2"/>
        <v>45.71</v>
      </c>
      <c r="J24" s="125" t="s">
        <v>338</v>
      </c>
      <c r="K24" s="122">
        <v>537841.1</v>
      </c>
      <c r="L24" s="123">
        <v>537841.1</v>
      </c>
      <c r="M24" s="123">
        <v>382393.3</v>
      </c>
      <c r="N24" s="123">
        <v>71.099999999999994</v>
      </c>
      <c r="O24" s="124">
        <v>71.099999999999994</v>
      </c>
      <c r="Q24" s="76">
        <f t="shared" si="0"/>
        <v>0</v>
      </c>
    </row>
    <row r="25" spans="1:17" ht="24" x14ac:dyDescent="0.2">
      <c r="A25" s="70" t="s">
        <v>76</v>
      </c>
      <c r="B25" s="65"/>
      <c r="C25" s="263" t="s">
        <v>194</v>
      </c>
      <c r="D25" s="263"/>
      <c r="E25" s="52">
        <v>85960016.700000003</v>
      </c>
      <c r="F25" s="52">
        <v>85960016.700000003</v>
      </c>
      <c r="G25" s="52">
        <v>45428928.5</v>
      </c>
      <c r="H25" s="52">
        <f t="shared" si="1"/>
        <v>52.85</v>
      </c>
      <c r="I25" s="91">
        <f t="shared" si="2"/>
        <v>52.85</v>
      </c>
      <c r="J25" s="121" t="s">
        <v>339</v>
      </c>
      <c r="K25" s="122">
        <v>85960016.700000003</v>
      </c>
      <c r="L25" s="123">
        <v>85960016.700000003</v>
      </c>
      <c r="M25" s="123">
        <v>69726038.799999997</v>
      </c>
      <c r="N25" s="123">
        <v>81.099999999999994</v>
      </c>
      <c r="O25" s="124">
        <v>81.099999999999994</v>
      </c>
      <c r="Q25" s="76">
        <f t="shared" si="0"/>
        <v>0</v>
      </c>
    </row>
    <row r="26" spans="1:17" ht="36" x14ac:dyDescent="0.2">
      <c r="A26" s="70" t="s">
        <v>76</v>
      </c>
      <c r="B26" s="65"/>
      <c r="C26" s="263" t="s">
        <v>195</v>
      </c>
      <c r="D26" s="263"/>
      <c r="E26" s="52">
        <v>3523421.9</v>
      </c>
      <c r="F26" s="52">
        <v>3523421.9</v>
      </c>
      <c r="G26" s="52">
        <v>1518329.8</v>
      </c>
      <c r="H26" s="52">
        <f t="shared" si="1"/>
        <v>43.09</v>
      </c>
      <c r="I26" s="91">
        <f t="shared" si="2"/>
        <v>43.09</v>
      </c>
      <c r="J26" s="121" t="s">
        <v>340</v>
      </c>
      <c r="K26" s="122">
        <v>3523421.9</v>
      </c>
      <c r="L26" s="123">
        <v>3523421.9</v>
      </c>
      <c r="M26" s="123">
        <v>2376433.2000000002</v>
      </c>
      <c r="N26" s="123">
        <v>67.400000000000006</v>
      </c>
      <c r="O26" s="124">
        <v>67.400000000000006</v>
      </c>
      <c r="Q26" s="76">
        <f t="shared" si="0"/>
        <v>0</v>
      </c>
    </row>
    <row r="27" spans="1:17" s="47" customFormat="1" ht="36" x14ac:dyDescent="0.2">
      <c r="A27" s="70" t="s">
        <v>76</v>
      </c>
      <c r="B27" s="64"/>
      <c r="C27" s="263" t="s">
        <v>196</v>
      </c>
      <c r="D27" s="263"/>
      <c r="E27" s="52">
        <v>7518360.7000000002</v>
      </c>
      <c r="F27" s="52">
        <v>7518360.7000000002</v>
      </c>
      <c r="G27" s="52">
        <v>3442665.4</v>
      </c>
      <c r="H27" s="52">
        <f t="shared" si="1"/>
        <v>45.79</v>
      </c>
      <c r="I27" s="91">
        <f t="shared" si="2"/>
        <v>45.79</v>
      </c>
      <c r="J27" s="121" t="s">
        <v>341</v>
      </c>
      <c r="K27" s="122">
        <v>7518360.7000000002</v>
      </c>
      <c r="L27" s="123">
        <v>7518360.7000000002</v>
      </c>
      <c r="M27" s="123">
        <v>5308559.8</v>
      </c>
      <c r="N27" s="123">
        <v>70.599999999999994</v>
      </c>
      <c r="O27" s="124">
        <v>70.599999999999994</v>
      </c>
      <c r="Q27" s="76">
        <f t="shared" si="0"/>
        <v>0</v>
      </c>
    </row>
    <row r="28" spans="1:17" x14ac:dyDescent="0.2">
      <c r="A28" s="70" t="s">
        <v>76</v>
      </c>
      <c r="B28" s="65"/>
      <c r="C28" s="263" t="s">
        <v>197</v>
      </c>
      <c r="D28" s="263"/>
      <c r="E28" s="52">
        <v>6986788399.8999996</v>
      </c>
      <c r="F28" s="52">
        <v>6986788399.8999996</v>
      </c>
      <c r="G28" s="52">
        <v>3273836891.0999999</v>
      </c>
      <c r="H28" s="52">
        <f t="shared" si="1"/>
        <v>46.86</v>
      </c>
      <c r="I28" s="91">
        <f t="shared" si="2"/>
        <v>46.86</v>
      </c>
      <c r="J28" s="121" t="s">
        <v>342</v>
      </c>
      <c r="K28" s="122">
        <v>6986788399.8999996</v>
      </c>
      <c r="L28" s="123">
        <v>6986788399.8999996</v>
      </c>
      <c r="M28" s="123">
        <v>5116792526.8000002</v>
      </c>
      <c r="N28" s="123">
        <v>73.2</v>
      </c>
      <c r="O28" s="124">
        <v>73.2</v>
      </c>
      <c r="Q28" s="76">
        <f t="shared" si="0"/>
        <v>0</v>
      </c>
    </row>
    <row r="29" spans="1:17" x14ac:dyDescent="0.2">
      <c r="A29" s="70" t="s">
        <v>76</v>
      </c>
      <c r="B29" s="65"/>
      <c r="C29" s="263" t="s">
        <v>198</v>
      </c>
      <c r="D29" s="263"/>
      <c r="E29" s="52">
        <v>848282.5</v>
      </c>
      <c r="F29" s="52">
        <v>848282.5</v>
      </c>
      <c r="G29" s="52">
        <v>373587.1</v>
      </c>
      <c r="H29" s="52">
        <f t="shared" si="1"/>
        <v>44.04</v>
      </c>
      <c r="I29" s="91">
        <f t="shared" si="2"/>
        <v>44.04</v>
      </c>
      <c r="J29" s="121" t="s">
        <v>343</v>
      </c>
      <c r="K29" s="122">
        <v>848282.5</v>
      </c>
      <c r="L29" s="123">
        <v>848282.5</v>
      </c>
      <c r="M29" s="123">
        <v>589143.30000000005</v>
      </c>
      <c r="N29" s="123">
        <v>69.5</v>
      </c>
      <c r="O29" s="124">
        <v>69.5</v>
      </c>
      <c r="Q29" s="76">
        <f t="shared" si="0"/>
        <v>0</v>
      </c>
    </row>
    <row r="30" spans="1:17" ht="24" x14ac:dyDescent="0.2">
      <c r="A30" s="70" t="s">
        <v>76</v>
      </c>
      <c r="B30" s="65"/>
      <c r="C30" s="263" t="s">
        <v>199</v>
      </c>
      <c r="D30" s="263"/>
      <c r="E30" s="52">
        <v>471115140.5</v>
      </c>
      <c r="F30" s="52">
        <v>471115140.5</v>
      </c>
      <c r="G30" s="52">
        <v>214577111.80000001</v>
      </c>
      <c r="H30" s="52">
        <f t="shared" si="1"/>
        <v>45.55</v>
      </c>
      <c r="I30" s="91">
        <f t="shared" si="2"/>
        <v>45.55</v>
      </c>
      <c r="J30" s="121" t="s">
        <v>344</v>
      </c>
      <c r="K30" s="122">
        <v>471115140.5</v>
      </c>
      <c r="L30" s="123">
        <v>471115140.5</v>
      </c>
      <c r="M30" s="123">
        <v>334200619.39999998</v>
      </c>
      <c r="N30" s="123">
        <v>70.900000000000006</v>
      </c>
      <c r="O30" s="124">
        <v>70.900000000000006</v>
      </c>
      <c r="Q30" s="76">
        <f t="shared" si="0"/>
        <v>0</v>
      </c>
    </row>
    <row r="31" spans="1:17" x14ac:dyDescent="0.2">
      <c r="A31" s="70" t="s">
        <v>76</v>
      </c>
      <c r="B31" s="65"/>
      <c r="C31" s="263" t="s">
        <v>200</v>
      </c>
      <c r="D31" s="263"/>
      <c r="E31" s="52">
        <v>32306.7</v>
      </c>
      <c r="F31" s="52">
        <v>32306.7</v>
      </c>
      <c r="G31" s="52">
        <v>15311</v>
      </c>
      <c r="H31" s="52">
        <f t="shared" si="1"/>
        <v>47.39</v>
      </c>
      <c r="I31" s="91">
        <f t="shared" si="2"/>
        <v>47.39</v>
      </c>
      <c r="J31" s="121" t="s">
        <v>345</v>
      </c>
      <c r="K31" s="122">
        <v>32306.7</v>
      </c>
      <c r="L31" s="123">
        <v>32306.7</v>
      </c>
      <c r="M31" s="123">
        <v>24150</v>
      </c>
      <c r="N31" s="123">
        <v>74.8</v>
      </c>
      <c r="O31" s="124">
        <v>74.8</v>
      </c>
      <c r="Q31" s="76">
        <f t="shared" si="0"/>
        <v>0</v>
      </c>
    </row>
    <row r="32" spans="1:17" ht="24" x14ac:dyDescent="0.2">
      <c r="A32" s="70" t="s">
        <v>76</v>
      </c>
      <c r="B32" s="65"/>
      <c r="C32" s="263" t="s">
        <v>201</v>
      </c>
      <c r="D32" s="263"/>
      <c r="E32" s="52">
        <v>7222934.9000000004</v>
      </c>
      <c r="F32" s="52">
        <v>7222934.9000000004</v>
      </c>
      <c r="G32" s="52">
        <v>3811088.7</v>
      </c>
      <c r="H32" s="52">
        <f t="shared" si="1"/>
        <v>52.76</v>
      </c>
      <c r="I32" s="91">
        <f t="shared" si="2"/>
        <v>52.76</v>
      </c>
      <c r="J32" s="121" t="s">
        <v>346</v>
      </c>
      <c r="K32" s="122">
        <v>7222934.9000000004</v>
      </c>
      <c r="L32" s="123">
        <v>7223190.5</v>
      </c>
      <c r="M32" s="123">
        <v>5930763.5</v>
      </c>
      <c r="N32" s="123">
        <v>82.1</v>
      </c>
      <c r="O32" s="124">
        <v>82.1</v>
      </c>
      <c r="Q32" s="76">
        <f t="shared" si="0"/>
        <v>255.6</v>
      </c>
    </row>
    <row r="33" spans="1:17" ht="24" x14ac:dyDescent="0.2">
      <c r="A33" s="70" t="s">
        <v>76</v>
      </c>
      <c r="B33" s="65"/>
      <c r="C33" s="263" t="s">
        <v>248</v>
      </c>
      <c r="D33" s="263"/>
      <c r="E33" s="52">
        <v>5687368</v>
      </c>
      <c r="F33" s="52">
        <v>10081101.5</v>
      </c>
      <c r="G33" s="52">
        <v>4244835.7</v>
      </c>
      <c r="H33" s="52">
        <f t="shared" si="1"/>
        <v>74.64</v>
      </c>
      <c r="I33" s="91">
        <f t="shared" si="2"/>
        <v>42.11</v>
      </c>
      <c r="J33" s="121" t="s">
        <v>347</v>
      </c>
      <c r="K33" s="122">
        <v>5687368</v>
      </c>
      <c r="L33" s="126">
        <v>10081101.5</v>
      </c>
      <c r="M33" s="123">
        <v>7724023.5999999996</v>
      </c>
      <c r="N33" s="123">
        <v>135.80000000000001</v>
      </c>
      <c r="O33" s="124">
        <v>76.599999999999994</v>
      </c>
      <c r="Q33" s="76">
        <f t="shared" si="0"/>
        <v>0</v>
      </c>
    </row>
    <row r="34" spans="1:17" x14ac:dyDescent="0.2">
      <c r="A34" s="70" t="s">
        <v>76</v>
      </c>
      <c r="B34" s="65"/>
      <c r="C34" s="263" t="s">
        <v>202</v>
      </c>
      <c r="D34" s="263"/>
      <c r="E34" s="52">
        <v>545746.9</v>
      </c>
      <c r="F34" s="52">
        <v>545746.9</v>
      </c>
      <c r="G34" s="52">
        <v>244718.3</v>
      </c>
      <c r="H34" s="52">
        <f t="shared" si="1"/>
        <v>44.84</v>
      </c>
      <c r="I34" s="91">
        <f t="shared" si="2"/>
        <v>44.84</v>
      </c>
      <c r="J34" s="121" t="s">
        <v>348</v>
      </c>
      <c r="K34" s="122">
        <v>545746.9</v>
      </c>
      <c r="L34" s="126">
        <v>545746.9</v>
      </c>
      <c r="M34" s="123">
        <v>396825.3</v>
      </c>
      <c r="N34" s="123">
        <v>72.7</v>
      </c>
      <c r="O34" s="124">
        <v>72.7</v>
      </c>
      <c r="Q34" s="76">
        <f t="shared" si="0"/>
        <v>0</v>
      </c>
    </row>
    <row r="35" spans="1:17" ht="24" x14ac:dyDescent="0.2">
      <c r="A35" s="70" t="s">
        <v>76</v>
      </c>
      <c r="B35" s="65"/>
      <c r="C35" s="263" t="s">
        <v>203</v>
      </c>
      <c r="D35" s="263"/>
      <c r="E35" s="52">
        <v>3203081</v>
      </c>
      <c r="F35" s="52">
        <v>3203081</v>
      </c>
      <c r="G35" s="52">
        <v>1759881.4</v>
      </c>
      <c r="H35" s="52">
        <f t="shared" si="1"/>
        <v>54.94</v>
      </c>
      <c r="I35" s="91">
        <f t="shared" si="2"/>
        <v>54.94</v>
      </c>
      <c r="J35" s="121" t="s">
        <v>349</v>
      </c>
      <c r="K35" s="122">
        <v>3203081</v>
      </c>
      <c r="L35" s="123">
        <v>3203081</v>
      </c>
      <c r="M35" s="123">
        <v>2596483.6</v>
      </c>
      <c r="N35" s="123">
        <v>81.099999999999994</v>
      </c>
      <c r="O35" s="124">
        <v>81.099999999999994</v>
      </c>
      <c r="Q35" s="76">
        <f t="shared" si="0"/>
        <v>0</v>
      </c>
    </row>
    <row r="36" spans="1:17" ht="24" x14ac:dyDescent="0.2">
      <c r="A36" s="70" t="s">
        <v>76</v>
      </c>
      <c r="B36" s="65"/>
      <c r="C36" s="263" t="s">
        <v>204</v>
      </c>
      <c r="D36" s="263"/>
      <c r="E36" s="52">
        <v>2357353.4</v>
      </c>
      <c r="F36" s="52">
        <v>2357353.4</v>
      </c>
      <c r="G36" s="52">
        <v>1118023.7</v>
      </c>
      <c r="H36" s="52">
        <f t="shared" si="1"/>
        <v>47.43</v>
      </c>
      <c r="I36" s="91">
        <f t="shared" si="2"/>
        <v>47.43</v>
      </c>
      <c r="J36" s="121" t="s">
        <v>350</v>
      </c>
      <c r="K36" s="127">
        <v>2357353.4</v>
      </c>
      <c r="L36" s="128">
        <v>2357353.4</v>
      </c>
      <c r="M36" s="128">
        <v>1789692</v>
      </c>
      <c r="N36" s="123">
        <v>75.900000000000006</v>
      </c>
      <c r="O36" s="124">
        <v>75.900000000000006</v>
      </c>
      <c r="Q36" s="76">
        <f t="shared" si="0"/>
        <v>0</v>
      </c>
    </row>
    <row r="37" spans="1:17" ht="36" x14ac:dyDescent="0.2">
      <c r="A37" s="70" t="s">
        <v>76</v>
      </c>
      <c r="B37" s="65"/>
      <c r="C37" s="263" t="s">
        <v>205</v>
      </c>
      <c r="D37" s="263"/>
      <c r="E37" s="52">
        <v>4586354.4000000004</v>
      </c>
      <c r="F37" s="52">
        <v>4586354.4000000004</v>
      </c>
      <c r="G37" s="52">
        <v>2530787.9</v>
      </c>
      <c r="H37" s="52">
        <f t="shared" si="1"/>
        <v>55.18</v>
      </c>
      <c r="I37" s="91">
        <f t="shared" si="2"/>
        <v>55.18</v>
      </c>
      <c r="J37" s="121" t="s">
        <v>351</v>
      </c>
      <c r="K37" s="127">
        <v>4586354.4000000004</v>
      </c>
      <c r="L37" s="128">
        <v>4586354.4000000004</v>
      </c>
      <c r="M37" s="128">
        <v>3888177.9</v>
      </c>
      <c r="N37" s="123">
        <v>84.8</v>
      </c>
      <c r="O37" s="124">
        <v>84.8</v>
      </c>
      <c r="Q37" s="76">
        <f t="shared" si="0"/>
        <v>0</v>
      </c>
    </row>
    <row r="38" spans="1:17" s="47" customFormat="1" ht="60" x14ac:dyDescent="0.2">
      <c r="A38" s="70" t="s">
        <v>76</v>
      </c>
      <c r="B38" s="64"/>
      <c r="C38" s="263" t="s">
        <v>206</v>
      </c>
      <c r="D38" s="263"/>
      <c r="E38" s="52">
        <v>484.5</v>
      </c>
      <c r="F38" s="52">
        <v>484.5</v>
      </c>
      <c r="G38" s="52">
        <v>114</v>
      </c>
      <c r="H38" s="52">
        <f t="shared" si="1"/>
        <v>23.53</v>
      </c>
      <c r="I38" s="91">
        <f t="shared" si="2"/>
        <v>23.53</v>
      </c>
      <c r="J38" s="121" t="s">
        <v>352</v>
      </c>
      <c r="K38" s="127">
        <v>484.5</v>
      </c>
      <c r="L38" s="128">
        <v>484.5</v>
      </c>
      <c r="M38" s="128">
        <v>211.8</v>
      </c>
      <c r="N38" s="123">
        <v>43.7</v>
      </c>
      <c r="O38" s="124">
        <v>43.7</v>
      </c>
      <c r="Q38" s="76">
        <f t="shared" si="0"/>
        <v>0</v>
      </c>
    </row>
    <row r="39" spans="1:17" ht="60" x14ac:dyDescent="0.2">
      <c r="A39" s="70" t="s">
        <v>76</v>
      </c>
      <c r="B39" s="65"/>
      <c r="C39" s="263" t="s">
        <v>207</v>
      </c>
      <c r="D39" s="263"/>
      <c r="E39" s="52">
        <v>810461.9</v>
      </c>
      <c r="F39" s="52">
        <v>810461.9</v>
      </c>
      <c r="G39" s="52">
        <v>378816.8</v>
      </c>
      <c r="H39" s="52">
        <f t="shared" si="1"/>
        <v>46.74</v>
      </c>
      <c r="I39" s="91">
        <f t="shared" si="2"/>
        <v>46.74</v>
      </c>
      <c r="J39" s="121" t="s">
        <v>353</v>
      </c>
      <c r="K39" s="127">
        <v>810461.9</v>
      </c>
      <c r="L39" s="128">
        <v>810461.9</v>
      </c>
      <c r="M39" s="128">
        <v>560242.1</v>
      </c>
      <c r="N39" s="123">
        <v>69.099999999999994</v>
      </c>
      <c r="O39" s="124">
        <v>69.099999999999994</v>
      </c>
      <c r="Q39" s="76">
        <f t="shared" ref="Q39:Q70" si="5">L39-F39</f>
        <v>0</v>
      </c>
    </row>
    <row r="40" spans="1:17" ht="60" x14ac:dyDescent="0.2">
      <c r="A40" s="70" t="s">
        <v>76</v>
      </c>
      <c r="B40" s="65"/>
      <c r="C40" s="263" t="s">
        <v>271</v>
      </c>
      <c r="D40" s="263"/>
      <c r="E40" s="52">
        <v>4467.8</v>
      </c>
      <c r="F40" s="52">
        <v>4467.8</v>
      </c>
      <c r="G40" s="52">
        <v>2599.1999999999998</v>
      </c>
      <c r="H40" s="52">
        <f>G40*100/E40</f>
        <v>58.18</v>
      </c>
      <c r="I40" s="91">
        <f t="shared" si="2"/>
        <v>58.18</v>
      </c>
      <c r="J40" s="121" t="s">
        <v>355</v>
      </c>
      <c r="K40" s="127">
        <v>4467.8</v>
      </c>
      <c r="L40" s="128">
        <v>4467.8</v>
      </c>
      <c r="M40" s="128">
        <v>4003.9</v>
      </c>
      <c r="N40" s="123">
        <v>89.6</v>
      </c>
      <c r="O40" s="124">
        <v>89.6</v>
      </c>
      <c r="Q40" s="76">
        <f t="shared" si="5"/>
        <v>0</v>
      </c>
    </row>
    <row r="41" spans="1:17" x14ac:dyDescent="0.2">
      <c r="A41" s="70" t="s">
        <v>76</v>
      </c>
      <c r="B41" s="65"/>
      <c r="C41" s="263" t="s">
        <v>262</v>
      </c>
      <c r="D41" s="263"/>
      <c r="E41" s="52">
        <v>26244.9</v>
      </c>
      <c r="F41" s="52">
        <v>26244.9</v>
      </c>
      <c r="G41" s="52">
        <v>6740.7</v>
      </c>
      <c r="H41" s="52">
        <f t="shared" si="1"/>
        <v>25.68</v>
      </c>
      <c r="I41" s="91">
        <f t="shared" si="2"/>
        <v>25.68</v>
      </c>
      <c r="J41" s="121" t="s">
        <v>354</v>
      </c>
      <c r="K41" s="127">
        <v>26244.9</v>
      </c>
      <c r="L41" s="128">
        <v>26244.9</v>
      </c>
      <c r="M41" s="128">
        <v>8127.2</v>
      </c>
      <c r="N41" s="123">
        <v>31</v>
      </c>
      <c r="O41" s="124">
        <v>31</v>
      </c>
      <c r="Q41" s="76">
        <f t="shared" si="5"/>
        <v>0</v>
      </c>
    </row>
    <row r="42" spans="1:17" ht="36" x14ac:dyDescent="0.2">
      <c r="A42" s="70" t="s">
        <v>76</v>
      </c>
      <c r="B42" s="65"/>
      <c r="C42" s="263" t="s">
        <v>208</v>
      </c>
      <c r="D42" s="263"/>
      <c r="E42" s="52">
        <v>3412448.1</v>
      </c>
      <c r="F42" s="52">
        <v>3412448.1</v>
      </c>
      <c r="G42" s="52">
        <v>1693130.6</v>
      </c>
      <c r="H42" s="52">
        <f t="shared" si="1"/>
        <v>49.62</v>
      </c>
      <c r="I42" s="91">
        <f t="shared" si="2"/>
        <v>49.62</v>
      </c>
      <c r="J42" s="121" t="s">
        <v>356</v>
      </c>
      <c r="K42" s="127">
        <v>3412448.1</v>
      </c>
      <c r="L42" s="128">
        <v>3412448.1</v>
      </c>
      <c r="M42" s="128">
        <v>2558346.9</v>
      </c>
      <c r="N42" s="123">
        <v>75</v>
      </c>
      <c r="O42" s="124">
        <v>75</v>
      </c>
      <c r="Q42" s="76">
        <f t="shared" si="5"/>
        <v>0</v>
      </c>
    </row>
    <row r="43" spans="1:17" ht="36" x14ac:dyDescent="0.2">
      <c r="A43" s="70" t="s">
        <v>76</v>
      </c>
      <c r="B43" s="65"/>
      <c r="C43" s="263" t="s">
        <v>209</v>
      </c>
      <c r="D43" s="263"/>
      <c r="E43" s="52">
        <v>293245.90000000002</v>
      </c>
      <c r="F43" s="52">
        <v>293245.90000000002</v>
      </c>
      <c r="G43" s="52">
        <v>197123.8</v>
      </c>
      <c r="H43" s="52">
        <f t="shared" si="1"/>
        <v>67.22</v>
      </c>
      <c r="I43" s="91">
        <f t="shared" si="2"/>
        <v>67.22</v>
      </c>
      <c r="J43" s="121" t="s">
        <v>357</v>
      </c>
      <c r="K43" s="122">
        <v>293245.90000000002</v>
      </c>
      <c r="L43" s="123">
        <v>334045.90000000002</v>
      </c>
      <c r="M43" s="123">
        <v>312210.09999999998</v>
      </c>
      <c r="N43" s="123">
        <v>106.5</v>
      </c>
      <c r="O43" s="124">
        <v>93.5</v>
      </c>
      <c r="Q43" s="76">
        <f t="shared" si="5"/>
        <v>40800</v>
      </c>
    </row>
    <row r="44" spans="1:17" ht="48" x14ac:dyDescent="0.2">
      <c r="A44" s="70" t="s">
        <v>76</v>
      </c>
      <c r="B44" s="65"/>
      <c r="C44" s="263" t="s">
        <v>210</v>
      </c>
      <c r="D44" s="263"/>
      <c r="E44" s="52">
        <v>84710.2</v>
      </c>
      <c r="F44" s="52">
        <v>84710.2</v>
      </c>
      <c r="G44" s="52">
        <v>51080.5</v>
      </c>
      <c r="H44" s="52">
        <f t="shared" si="1"/>
        <v>60.3</v>
      </c>
      <c r="I44" s="91">
        <f t="shared" si="2"/>
        <v>60.3</v>
      </c>
      <c r="J44" s="121" t="s">
        <v>358</v>
      </c>
      <c r="K44" s="122">
        <v>84710.2</v>
      </c>
      <c r="L44" s="123">
        <v>84710.2</v>
      </c>
      <c r="M44" s="123">
        <v>77984.100000000006</v>
      </c>
      <c r="N44" s="123">
        <v>92.1</v>
      </c>
      <c r="O44" s="124">
        <v>92.1</v>
      </c>
      <c r="Q44" s="76">
        <f t="shared" si="5"/>
        <v>0</v>
      </c>
    </row>
    <row r="45" spans="1:17" ht="48" x14ac:dyDescent="0.2">
      <c r="A45" s="70" t="s">
        <v>76</v>
      </c>
      <c r="B45" s="65"/>
      <c r="C45" s="263" t="s">
        <v>211</v>
      </c>
      <c r="D45" s="263"/>
      <c r="E45" s="52">
        <v>163009.1</v>
      </c>
      <c r="F45" s="52">
        <v>163009.1</v>
      </c>
      <c r="G45" s="52">
        <v>111389.2</v>
      </c>
      <c r="H45" s="52">
        <f t="shared" si="1"/>
        <v>68.33</v>
      </c>
      <c r="I45" s="91">
        <f t="shared" si="2"/>
        <v>68.33</v>
      </c>
      <c r="J45" s="121" t="s">
        <v>359</v>
      </c>
      <c r="K45" s="122">
        <v>163009.1</v>
      </c>
      <c r="L45" s="123">
        <v>201209.1</v>
      </c>
      <c r="M45" s="123">
        <v>180797</v>
      </c>
      <c r="N45" s="123">
        <v>110.9</v>
      </c>
      <c r="O45" s="124">
        <v>89.9</v>
      </c>
      <c r="Q45" s="76">
        <f t="shared" si="5"/>
        <v>38200</v>
      </c>
    </row>
    <row r="46" spans="1:17" s="47" customFormat="1" ht="48" x14ac:dyDescent="0.2">
      <c r="A46" s="70" t="s">
        <v>76</v>
      </c>
      <c r="B46" s="64"/>
      <c r="C46" s="263" t="s">
        <v>212</v>
      </c>
      <c r="D46" s="263"/>
      <c r="E46" s="52">
        <v>17235</v>
      </c>
      <c r="F46" s="52">
        <v>17235</v>
      </c>
      <c r="G46" s="52">
        <v>9391.2000000000007</v>
      </c>
      <c r="H46" s="52">
        <f t="shared" si="1"/>
        <v>54.49</v>
      </c>
      <c r="I46" s="91">
        <f t="shared" si="2"/>
        <v>54.49</v>
      </c>
      <c r="J46" s="121" t="s">
        <v>360</v>
      </c>
      <c r="K46" s="122">
        <v>17235</v>
      </c>
      <c r="L46" s="123">
        <v>17235</v>
      </c>
      <c r="M46" s="123">
        <v>14088.8</v>
      </c>
      <c r="N46" s="123">
        <v>81.7</v>
      </c>
      <c r="O46" s="124">
        <v>81.7</v>
      </c>
      <c r="Q46" s="76">
        <f t="shared" si="5"/>
        <v>0</v>
      </c>
    </row>
    <row r="47" spans="1:17" ht="36" x14ac:dyDescent="0.2">
      <c r="A47" s="70" t="s">
        <v>76</v>
      </c>
      <c r="B47" s="65"/>
      <c r="C47" s="268" t="s">
        <v>213</v>
      </c>
      <c r="D47" s="268"/>
      <c r="E47" s="52">
        <v>3116.9</v>
      </c>
      <c r="F47" s="52">
        <v>3116.9</v>
      </c>
      <c r="G47" s="52">
        <v>2981.5</v>
      </c>
      <c r="H47" s="52">
        <f t="shared" si="1"/>
        <v>95.66</v>
      </c>
      <c r="I47" s="91">
        <f t="shared" si="2"/>
        <v>95.66</v>
      </c>
      <c r="J47" s="121" t="s">
        <v>361</v>
      </c>
      <c r="K47" s="122">
        <v>3116.9</v>
      </c>
      <c r="L47" s="123">
        <v>4681.5</v>
      </c>
      <c r="M47" s="123">
        <v>4654.8999999999996</v>
      </c>
      <c r="N47" s="123">
        <v>149.30000000000001</v>
      </c>
      <c r="O47" s="124">
        <v>99.4</v>
      </c>
      <c r="Q47" s="76">
        <f t="shared" si="5"/>
        <v>1564.6</v>
      </c>
    </row>
    <row r="48" spans="1:17" ht="36" x14ac:dyDescent="0.2">
      <c r="A48" s="70" t="s">
        <v>76</v>
      </c>
      <c r="B48" s="65"/>
      <c r="C48" s="268" t="s">
        <v>267</v>
      </c>
      <c r="D48" s="268"/>
      <c r="E48" s="52">
        <v>361.6</v>
      </c>
      <c r="F48" s="52">
        <v>12261.6</v>
      </c>
      <c r="G48" s="52">
        <v>5800.6</v>
      </c>
      <c r="H48" s="52">
        <f>G48*100/E48</f>
        <v>1604.15</v>
      </c>
      <c r="I48" s="91">
        <f>G48*100/F48</f>
        <v>47.31</v>
      </c>
      <c r="J48" s="121" t="s">
        <v>362</v>
      </c>
      <c r="K48" s="127">
        <v>361.6</v>
      </c>
      <c r="L48" s="128">
        <v>12261.6</v>
      </c>
      <c r="M48" s="128">
        <v>7694.4</v>
      </c>
      <c r="N48" s="129" t="s">
        <v>363</v>
      </c>
      <c r="O48" s="124">
        <v>62.8</v>
      </c>
      <c r="Q48" s="76">
        <f t="shared" si="5"/>
        <v>0</v>
      </c>
    </row>
    <row r="49" spans="1:17" x14ac:dyDescent="0.2">
      <c r="A49" s="71" t="s">
        <v>77</v>
      </c>
      <c r="B49" s="248" t="s">
        <v>214</v>
      </c>
      <c r="C49" s="248"/>
      <c r="D49" s="248"/>
      <c r="E49" s="51">
        <f>SUM(E51:E72)</f>
        <v>545018281.60000002</v>
      </c>
      <c r="F49" s="51">
        <f>SUM(F51:F72)</f>
        <v>503685226.39999998</v>
      </c>
      <c r="G49" s="51">
        <f>SUM(G51:G72)</f>
        <v>232413972.80000001</v>
      </c>
      <c r="H49" s="51">
        <f t="shared" si="1"/>
        <v>42.64</v>
      </c>
      <c r="I49" s="90">
        <f t="shared" si="2"/>
        <v>46.14</v>
      </c>
      <c r="J49" s="109" t="s">
        <v>364</v>
      </c>
      <c r="K49" s="130">
        <v>545018281.60000002</v>
      </c>
      <c r="L49" s="131">
        <v>510558507.39999998</v>
      </c>
      <c r="M49" s="132">
        <v>371073578.10000002</v>
      </c>
      <c r="N49" s="111">
        <v>68.099999999999994</v>
      </c>
      <c r="O49" s="112">
        <v>72.7</v>
      </c>
      <c r="Q49" s="76">
        <f t="shared" si="5"/>
        <v>6873281</v>
      </c>
    </row>
    <row r="50" spans="1:17" x14ac:dyDescent="0.2">
      <c r="A50" s="71"/>
      <c r="B50" s="95"/>
      <c r="C50" s="267" t="s">
        <v>1</v>
      </c>
      <c r="D50" s="267"/>
      <c r="E50" s="51"/>
      <c r="F50" s="51"/>
      <c r="G50" s="51"/>
      <c r="H50" s="51"/>
      <c r="I50" s="90"/>
      <c r="Q50" s="76">
        <f t="shared" si="5"/>
        <v>0</v>
      </c>
    </row>
    <row r="51" spans="1:17" ht="108" x14ac:dyDescent="0.2">
      <c r="A51" s="72" t="s">
        <v>77</v>
      </c>
      <c r="B51" s="95"/>
      <c r="C51" s="263" t="s">
        <v>215</v>
      </c>
      <c r="D51" s="263"/>
      <c r="E51" s="52">
        <v>15987206.9</v>
      </c>
      <c r="F51" s="52">
        <v>15862771.699999999</v>
      </c>
      <c r="G51" s="52">
        <v>7411185</v>
      </c>
      <c r="H51" s="52">
        <f t="shared" si="1"/>
        <v>46.36</v>
      </c>
      <c r="I51" s="91">
        <f t="shared" si="2"/>
        <v>46.72</v>
      </c>
      <c r="J51" s="125" t="s">
        <v>365</v>
      </c>
      <c r="K51" s="122">
        <v>15987206.9</v>
      </c>
      <c r="L51" s="123">
        <v>15860224.9</v>
      </c>
      <c r="M51" s="123">
        <v>11531843</v>
      </c>
      <c r="N51" s="123">
        <v>72.099999999999994</v>
      </c>
      <c r="O51" s="124">
        <v>72.7</v>
      </c>
      <c r="Q51" s="76">
        <f t="shared" si="5"/>
        <v>-2546.8000000000002</v>
      </c>
    </row>
    <row r="52" spans="1:17" ht="120" x14ac:dyDescent="0.2">
      <c r="A52" s="72" t="s">
        <v>77</v>
      </c>
      <c r="B52" s="95"/>
      <c r="C52" s="263" t="s">
        <v>263</v>
      </c>
      <c r="D52" s="263"/>
      <c r="E52" s="52">
        <v>572250.30000000005</v>
      </c>
      <c r="F52" s="52">
        <v>559142</v>
      </c>
      <c r="G52" s="52">
        <v>251707.7</v>
      </c>
      <c r="H52" s="52">
        <f t="shared" si="1"/>
        <v>43.99</v>
      </c>
      <c r="I52" s="91">
        <f t="shared" si="2"/>
        <v>45.02</v>
      </c>
      <c r="J52" s="125" t="s">
        <v>366</v>
      </c>
      <c r="K52" s="122">
        <v>572250.30000000005</v>
      </c>
      <c r="L52" s="123">
        <v>558945.30000000005</v>
      </c>
      <c r="M52" s="123">
        <v>403200</v>
      </c>
      <c r="N52" s="123">
        <v>70.5</v>
      </c>
      <c r="O52" s="124">
        <v>72.099999999999994</v>
      </c>
      <c r="Q52" s="76">
        <f t="shared" si="5"/>
        <v>-196.7</v>
      </c>
    </row>
    <row r="53" spans="1:17" ht="144" x14ac:dyDescent="0.2">
      <c r="A53" s="72" t="s">
        <v>77</v>
      </c>
      <c r="B53" s="95"/>
      <c r="C53" s="263" t="s">
        <v>264</v>
      </c>
      <c r="D53" s="263"/>
      <c r="E53" s="52">
        <v>434277.7</v>
      </c>
      <c r="F53" s="52">
        <v>428604.8</v>
      </c>
      <c r="G53" s="52">
        <v>203051.4</v>
      </c>
      <c r="H53" s="52">
        <f t="shared" si="1"/>
        <v>46.76</v>
      </c>
      <c r="I53" s="91">
        <f t="shared" si="2"/>
        <v>47.37</v>
      </c>
      <c r="J53" s="125" t="s">
        <v>367</v>
      </c>
      <c r="K53" s="122">
        <v>434277.7</v>
      </c>
      <c r="L53" s="123">
        <v>428432.2</v>
      </c>
      <c r="M53" s="123">
        <v>314598.40000000002</v>
      </c>
      <c r="N53" s="123">
        <v>72.400000000000006</v>
      </c>
      <c r="O53" s="124">
        <v>73.400000000000006</v>
      </c>
      <c r="Q53" s="76">
        <f t="shared" si="5"/>
        <v>-172.6</v>
      </c>
    </row>
    <row r="54" spans="1:17" ht="48" x14ac:dyDescent="0.2">
      <c r="A54" s="72" t="s">
        <v>77</v>
      </c>
      <c r="B54" s="95"/>
      <c r="C54" s="263" t="s">
        <v>216</v>
      </c>
      <c r="D54" s="263"/>
      <c r="E54" s="52">
        <v>52800</v>
      </c>
      <c r="F54" s="52">
        <v>52800</v>
      </c>
      <c r="G54" s="52">
        <v>31008.7</v>
      </c>
      <c r="H54" s="52">
        <f t="shared" si="1"/>
        <v>58.73</v>
      </c>
      <c r="I54" s="91">
        <f t="shared" si="2"/>
        <v>58.73</v>
      </c>
      <c r="J54" s="121" t="s">
        <v>368</v>
      </c>
      <c r="K54" s="127">
        <v>52800</v>
      </c>
      <c r="L54" s="128">
        <v>52800</v>
      </c>
      <c r="M54" s="128">
        <v>39589.199999999997</v>
      </c>
      <c r="N54" s="123">
        <v>75</v>
      </c>
      <c r="O54" s="124">
        <v>75</v>
      </c>
      <c r="Q54" s="76">
        <f t="shared" si="5"/>
        <v>0</v>
      </c>
    </row>
    <row r="55" spans="1:17" ht="48" x14ac:dyDescent="0.2">
      <c r="A55" s="72" t="s">
        <v>77</v>
      </c>
      <c r="B55" s="95"/>
      <c r="C55" s="263" t="s">
        <v>217</v>
      </c>
      <c r="D55" s="263"/>
      <c r="E55" s="52">
        <v>1148979.6000000001</v>
      </c>
      <c r="F55" s="52">
        <v>1148979.6000000001</v>
      </c>
      <c r="G55" s="52">
        <v>550761.6</v>
      </c>
      <c r="H55" s="52">
        <f t="shared" si="1"/>
        <v>47.93</v>
      </c>
      <c r="I55" s="91">
        <f t="shared" si="2"/>
        <v>47.93</v>
      </c>
      <c r="J55" s="121" t="s">
        <v>369</v>
      </c>
      <c r="K55" s="122">
        <v>1148979.6000000001</v>
      </c>
      <c r="L55" s="123">
        <v>1148979.6000000001</v>
      </c>
      <c r="M55" s="123">
        <v>860272.1</v>
      </c>
      <c r="N55" s="123">
        <v>74.900000000000006</v>
      </c>
      <c r="O55" s="124">
        <v>74.900000000000006</v>
      </c>
      <c r="Q55" s="76">
        <f t="shared" si="5"/>
        <v>0</v>
      </c>
    </row>
    <row r="56" spans="1:17" ht="48" x14ac:dyDescent="0.2">
      <c r="A56" s="72" t="s">
        <v>77</v>
      </c>
      <c r="B56" s="95"/>
      <c r="C56" s="263" t="s">
        <v>218</v>
      </c>
      <c r="D56" s="263"/>
      <c r="E56" s="52">
        <v>550838.1</v>
      </c>
      <c r="F56" s="52">
        <v>550838.1</v>
      </c>
      <c r="G56" s="52">
        <v>256468.7</v>
      </c>
      <c r="H56" s="52">
        <f t="shared" si="1"/>
        <v>46.56</v>
      </c>
      <c r="I56" s="91">
        <f t="shared" si="2"/>
        <v>46.56</v>
      </c>
      <c r="J56" s="121" t="s">
        <v>370</v>
      </c>
      <c r="K56" s="122">
        <v>550838.1</v>
      </c>
      <c r="L56" s="123">
        <v>550838.1</v>
      </c>
      <c r="M56" s="123">
        <v>395719.9</v>
      </c>
      <c r="N56" s="123">
        <v>71.8</v>
      </c>
      <c r="O56" s="124">
        <v>71.8</v>
      </c>
      <c r="Q56" s="76">
        <f t="shared" si="5"/>
        <v>0</v>
      </c>
    </row>
    <row r="57" spans="1:17" ht="60" x14ac:dyDescent="0.2">
      <c r="A57" s="72" t="s">
        <v>77</v>
      </c>
      <c r="B57" s="65"/>
      <c r="C57" s="263" t="s">
        <v>219</v>
      </c>
      <c r="D57" s="263"/>
      <c r="E57" s="52">
        <v>38200</v>
      </c>
      <c r="F57" s="52">
        <v>38200</v>
      </c>
      <c r="G57" s="52">
        <v>13043.2</v>
      </c>
      <c r="H57" s="52">
        <f t="shared" si="1"/>
        <v>34.14</v>
      </c>
      <c r="I57" s="91">
        <f t="shared" si="2"/>
        <v>34.14</v>
      </c>
      <c r="J57" s="121" t="s">
        <v>371</v>
      </c>
      <c r="K57" s="122">
        <v>38200</v>
      </c>
      <c r="L57" s="123">
        <v>38200</v>
      </c>
      <c r="M57" s="123">
        <v>18768.099999999999</v>
      </c>
      <c r="N57" s="123">
        <v>49.1</v>
      </c>
      <c r="O57" s="124">
        <v>49.1</v>
      </c>
      <c r="Q57" s="76">
        <f t="shared" si="5"/>
        <v>0</v>
      </c>
    </row>
    <row r="58" spans="1:17" ht="24" x14ac:dyDescent="0.2">
      <c r="A58" s="72" t="s">
        <v>77</v>
      </c>
      <c r="B58" s="65"/>
      <c r="C58" s="263" t="s">
        <v>220</v>
      </c>
      <c r="D58" s="263"/>
      <c r="E58" s="52">
        <v>73802117</v>
      </c>
      <c r="F58" s="52">
        <v>71424989.900000006</v>
      </c>
      <c r="G58" s="52">
        <v>33590979.5</v>
      </c>
      <c r="H58" s="52">
        <f t="shared" si="1"/>
        <v>45.51</v>
      </c>
      <c r="I58" s="91">
        <f t="shared" si="2"/>
        <v>47.03</v>
      </c>
      <c r="J58" s="121" t="s">
        <v>372</v>
      </c>
      <c r="K58" s="122">
        <v>73802117</v>
      </c>
      <c r="L58" s="123">
        <v>71137959.400000006</v>
      </c>
      <c r="M58" s="123">
        <v>52141992.799999997</v>
      </c>
      <c r="N58" s="123">
        <v>70.7</v>
      </c>
      <c r="O58" s="124">
        <v>73.3</v>
      </c>
      <c r="Q58" s="76">
        <f t="shared" si="5"/>
        <v>-287030.5</v>
      </c>
    </row>
    <row r="59" spans="1:17" ht="48" x14ac:dyDescent="0.2">
      <c r="A59" s="72" t="s">
        <v>77</v>
      </c>
      <c r="B59" s="65"/>
      <c r="C59" s="263" t="s">
        <v>221</v>
      </c>
      <c r="D59" s="263"/>
      <c r="E59" s="52">
        <v>226.7</v>
      </c>
      <c r="F59" s="52">
        <v>226.7</v>
      </c>
      <c r="G59" s="52">
        <v>65.900000000000006</v>
      </c>
      <c r="H59" s="52">
        <f t="shared" si="1"/>
        <v>29.07</v>
      </c>
      <c r="I59" s="91">
        <f t="shared" si="2"/>
        <v>29.07</v>
      </c>
      <c r="J59" s="121" t="s">
        <v>373</v>
      </c>
      <c r="K59" s="122">
        <v>226.7</v>
      </c>
      <c r="L59" s="123">
        <v>226.7</v>
      </c>
      <c r="M59" s="123">
        <v>66.2</v>
      </c>
      <c r="N59" s="111">
        <v>29.2</v>
      </c>
      <c r="O59" s="124">
        <v>29.2</v>
      </c>
      <c r="Q59" s="76">
        <f t="shared" si="5"/>
        <v>0</v>
      </c>
    </row>
    <row r="60" spans="1:17" ht="48" x14ac:dyDescent="0.2">
      <c r="A60" s="72" t="s">
        <v>77</v>
      </c>
      <c r="B60" s="65"/>
      <c r="C60" s="263" t="s">
        <v>222</v>
      </c>
      <c r="D60" s="263"/>
      <c r="E60" s="52">
        <v>328.4</v>
      </c>
      <c r="F60" s="52">
        <v>328.4</v>
      </c>
      <c r="G60" s="52">
        <v>84.2</v>
      </c>
      <c r="H60" s="52">
        <f t="shared" si="1"/>
        <v>25.64</v>
      </c>
      <c r="I60" s="91">
        <f t="shared" si="2"/>
        <v>25.64</v>
      </c>
      <c r="J60" s="121" t="s">
        <v>374</v>
      </c>
      <c r="K60" s="122">
        <v>328.4</v>
      </c>
      <c r="L60" s="123">
        <v>328.4</v>
      </c>
      <c r="M60" s="123">
        <v>86.9</v>
      </c>
      <c r="N60" s="111">
        <v>26.5</v>
      </c>
      <c r="O60" s="124">
        <v>26.5</v>
      </c>
      <c r="Q60" s="76">
        <f t="shared" si="5"/>
        <v>0</v>
      </c>
    </row>
    <row r="61" spans="1:17" ht="48" x14ac:dyDescent="0.2">
      <c r="A61" s="72" t="s">
        <v>77</v>
      </c>
      <c r="B61" s="65"/>
      <c r="C61" s="263" t="s">
        <v>315</v>
      </c>
      <c r="D61" s="263"/>
      <c r="E61" s="52">
        <v>822.2</v>
      </c>
      <c r="F61" s="52">
        <v>822.2</v>
      </c>
      <c r="G61" s="52">
        <v>121.8</v>
      </c>
      <c r="H61" s="52">
        <f t="shared" si="1"/>
        <v>14.81</v>
      </c>
      <c r="I61" s="91">
        <f t="shared" si="2"/>
        <v>14.81</v>
      </c>
      <c r="J61" s="121" t="s">
        <v>375</v>
      </c>
      <c r="K61" s="122">
        <v>822.2</v>
      </c>
      <c r="L61" s="123">
        <v>822.2</v>
      </c>
      <c r="M61" s="123">
        <v>156.80000000000001</v>
      </c>
      <c r="N61" s="111">
        <v>19.100000000000001</v>
      </c>
      <c r="O61" s="124">
        <v>19.100000000000001</v>
      </c>
      <c r="Q61" s="76">
        <f t="shared" si="5"/>
        <v>0</v>
      </c>
    </row>
    <row r="62" spans="1:17" ht="48" x14ac:dyDescent="0.2">
      <c r="A62" s="72" t="s">
        <v>77</v>
      </c>
      <c r="B62" s="65"/>
      <c r="C62" s="266" t="s">
        <v>316</v>
      </c>
      <c r="D62" s="333"/>
      <c r="E62" s="52">
        <v>4742</v>
      </c>
      <c r="F62" s="52">
        <v>4742</v>
      </c>
      <c r="G62" s="52">
        <v>2338.8000000000002</v>
      </c>
      <c r="H62" s="52">
        <f t="shared" si="1"/>
        <v>49.32</v>
      </c>
      <c r="I62" s="91">
        <f t="shared" si="2"/>
        <v>49.32</v>
      </c>
      <c r="J62" s="121" t="s">
        <v>376</v>
      </c>
      <c r="K62" s="122">
        <v>4742</v>
      </c>
      <c r="L62" s="123">
        <v>5899</v>
      </c>
      <c r="M62" s="123">
        <v>4869.3999999999996</v>
      </c>
      <c r="N62" s="123">
        <v>102.7</v>
      </c>
      <c r="O62" s="124">
        <v>82.5</v>
      </c>
      <c r="Q62" s="76">
        <f t="shared" si="5"/>
        <v>1157</v>
      </c>
    </row>
    <row r="63" spans="1:17" ht="48" x14ac:dyDescent="0.2">
      <c r="A63" s="72" t="s">
        <v>77</v>
      </c>
      <c r="B63" s="65"/>
      <c r="C63" s="266" t="s">
        <v>317</v>
      </c>
      <c r="D63" s="333"/>
      <c r="E63" s="52"/>
      <c r="F63" s="52">
        <v>700000</v>
      </c>
      <c r="G63" s="52">
        <v>638296.4</v>
      </c>
      <c r="H63" s="52"/>
      <c r="I63" s="91">
        <f t="shared" si="2"/>
        <v>91.19</v>
      </c>
      <c r="J63" s="121" t="s">
        <v>377</v>
      </c>
      <c r="K63" s="122">
        <v>0</v>
      </c>
      <c r="L63" s="123">
        <v>700000</v>
      </c>
      <c r="M63" s="123">
        <v>639296.30000000005</v>
      </c>
      <c r="N63" s="116"/>
      <c r="O63" s="124">
        <v>91.3</v>
      </c>
      <c r="Q63" s="76">
        <f t="shared" si="5"/>
        <v>0</v>
      </c>
    </row>
    <row r="64" spans="1:17" ht="24" x14ac:dyDescent="0.2">
      <c r="A64" s="72" t="s">
        <v>77</v>
      </c>
      <c r="B64" s="65"/>
      <c r="C64" s="263" t="s">
        <v>223</v>
      </c>
      <c r="D64" s="263"/>
      <c r="E64" s="52">
        <v>362933732</v>
      </c>
      <c r="F64" s="52">
        <v>323421020.30000001</v>
      </c>
      <c r="G64" s="52">
        <v>148490602.40000001</v>
      </c>
      <c r="H64" s="52">
        <f t="shared" si="1"/>
        <v>40.909999999999997</v>
      </c>
      <c r="I64" s="91">
        <f t="shared" si="2"/>
        <v>45.91</v>
      </c>
      <c r="J64" s="121" t="s">
        <v>378</v>
      </c>
      <c r="K64" s="122">
        <v>362933732</v>
      </c>
      <c r="L64" s="123">
        <v>319603699.69999999</v>
      </c>
      <c r="M64" s="123">
        <v>232784202.69999999</v>
      </c>
      <c r="N64" s="123">
        <v>64.099999999999994</v>
      </c>
      <c r="O64" s="124">
        <v>72.8</v>
      </c>
      <c r="Q64" s="76">
        <f t="shared" si="5"/>
        <v>-3817320.6</v>
      </c>
    </row>
    <row r="65" spans="1:17" ht="60" x14ac:dyDescent="0.2">
      <c r="A65" s="72" t="s">
        <v>77</v>
      </c>
      <c r="B65" s="65"/>
      <c r="C65" s="263" t="s">
        <v>224</v>
      </c>
      <c r="D65" s="263"/>
      <c r="E65" s="52">
        <v>321049</v>
      </c>
      <c r="F65" s="52">
        <v>321049</v>
      </c>
      <c r="G65" s="52">
        <v>150092.5</v>
      </c>
      <c r="H65" s="52">
        <f t="shared" si="1"/>
        <v>46.75</v>
      </c>
      <c r="I65" s="91">
        <f t="shared" si="2"/>
        <v>46.75</v>
      </c>
      <c r="J65" s="121" t="s">
        <v>379</v>
      </c>
      <c r="K65" s="122">
        <v>321049</v>
      </c>
      <c r="L65" s="123">
        <v>321049</v>
      </c>
      <c r="M65" s="123">
        <v>224035.4</v>
      </c>
      <c r="N65" s="123">
        <v>69.8</v>
      </c>
      <c r="O65" s="124">
        <v>69.8</v>
      </c>
      <c r="Q65" s="76">
        <f t="shared" si="5"/>
        <v>0</v>
      </c>
    </row>
    <row r="66" spans="1:17" ht="60" x14ac:dyDescent="0.2">
      <c r="A66" s="72" t="s">
        <v>77</v>
      </c>
      <c r="B66" s="65"/>
      <c r="C66" s="263" t="s">
        <v>225</v>
      </c>
      <c r="D66" s="263"/>
      <c r="E66" s="52">
        <v>8431048.9000000004</v>
      </c>
      <c r="F66" s="52">
        <v>8431048.9000000004</v>
      </c>
      <c r="G66" s="52">
        <v>4175025</v>
      </c>
      <c r="H66" s="52">
        <f t="shared" si="1"/>
        <v>49.52</v>
      </c>
      <c r="I66" s="91">
        <f t="shared" si="2"/>
        <v>49.52</v>
      </c>
      <c r="J66" s="121" t="s">
        <v>380</v>
      </c>
      <c r="K66" s="122">
        <v>8431048.9000000004</v>
      </c>
      <c r="L66" s="123">
        <v>8431048.9000000004</v>
      </c>
      <c r="M66" s="123">
        <v>6216551.7999999998</v>
      </c>
      <c r="N66" s="123">
        <v>73.7</v>
      </c>
      <c r="O66" s="124">
        <v>73.7</v>
      </c>
      <c r="Q66" s="76">
        <f t="shared" si="5"/>
        <v>0</v>
      </c>
    </row>
    <row r="67" spans="1:17" ht="72" x14ac:dyDescent="0.2">
      <c r="A67" s="72" t="s">
        <v>77</v>
      </c>
      <c r="B67" s="65"/>
      <c r="C67" s="263" t="s">
        <v>226</v>
      </c>
      <c r="D67" s="263"/>
      <c r="E67" s="52">
        <v>978.5</v>
      </c>
      <c r="F67" s="52">
        <v>978.5</v>
      </c>
      <c r="G67" s="52">
        <v>423.1</v>
      </c>
      <c r="H67" s="52">
        <f t="shared" si="1"/>
        <v>43.24</v>
      </c>
      <c r="I67" s="91">
        <f t="shared" si="2"/>
        <v>43.24</v>
      </c>
      <c r="J67" s="121" t="s">
        <v>381</v>
      </c>
      <c r="K67" s="122">
        <v>978.5</v>
      </c>
      <c r="L67" s="123">
        <v>978.5</v>
      </c>
      <c r="M67" s="123">
        <v>639.9</v>
      </c>
      <c r="N67" s="123">
        <v>65.400000000000006</v>
      </c>
      <c r="O67" s="124">
        <v>65.400000000000006</v>
      </c>
      <c r="Q67" s="76">
        <f t="shared" si="5"/>
        <v>0</v>
      </c>
    </row>
    <row r="68" spans="1:17" ht="36" x14ac:dyDescent="0.2">
      <c r="A68" s="72" t="s">
        <v>77</v>
      </c>
      <c r="B68" s="65"/>
      <c r="C68" s="263" t="s">
        <v>227</v>
      </c>
      <c r="D68" s="263"/>
      <c r="E68" s="52">
        <v>41038028.5</v>
      </c>
      <c r="F68" s="52">
        <v>41038028.5</v>
      </c>
      <c r="G68" s="52">
        <v>19628597.699999999</v>
      </c>
      <c r="H68" s="52">
        <f t="shared" si="1"/>
        <v>47.83</v>
      </c>
      <c r="I68" s="91">
        <f t="shared" si="2"/>
        <v>47.83</v>
      </c>
      <c r="J68" s="121" t="s">
        <v>382</v>
      </c>
      <c r="K68" s="122">
        <v>41038028.5</v>
      </c>
      <c r="L68" s="123">
        <v>41038028.5</v>
      </c>
      <c r="M68" s="123">
        <v>31323458.600000001</v>
      </c>
      <c r="N68" s="123">
        <v>76.3</v>
      </c>
      <c r="O68" s="124">
        <v>76.3</v>
      </c>
      <c r="Q68" s="76">
        <f t="shared" si="5"/>
        <v>0</v>
      </c>
    </row>
    <row r="69" spans="1:17" ht="36" x14ac:dyDescent="0.2">
      <c r="A69" s="72" t="s">
        <v>77</v>
      </c>
      <c r="B69" s="65"/>
      <c r="C69" s="263" t="s">
        <v>228</v>
      </c>
      <c r="D69" s="263"/>
      <c r="E69" s="52">
        <v>35483692.200000003</v>
      </c>
      <c r="F69" s="52">
        <v>35483692.200000003</v>
      </c>
      <c r="G69" s="94">
        <v>15635973</v>
      </c>
      <c r="H69" s="52">
        <f t="shared" si="1"/>
        <v>44.07</v>
      </c>
      <c r="I69" s="91">
        <f t="shared" si="2"/>
        <v>44.07</v>
      </c>
      <c r="J69" s="121" t="s">
        <v>383</v>
      </c>
      <c r="K69" s="122">
        <v>35483692.200000003</v>
      </c>
      <c r="L69" s="123">
        <v>46358696.700000003</v>
      </c>
      <c r="M69" s="123">
        <v>31505789.699999999</v>
      </c>
      <c r="N69" s="123">
        <v>88.8</v>
      </c>
      <c r="O69" s="124">
        <v>68</v>
      </c>
      <c r="Q69" s="76">
        <f t="shared" si="5"/>
        <v>10875004.5</v>
      </c>
    </row>
    <row r="70" spans="1:17" ht="84" x14ac:dyDescent="0.2">
      <c r="A70" s="72" t="s">
        <v>77</v>
      </c>
      <c r="B70" s="65"/>
      <c r="C70" s="263" t="s">
        <v>229</v>
      </c>
      <c r="D70" s="263"/>
      <c r="E70" s="52">
        <v>243986.2</v>
      </c>
      <c r="F70" s="52">
        <v>243986.2</v>
      </c>
      <c r="G70" s="52">
        <v>175995.7</v>
      </c>
      <c r="H70" s="52">
        <f t="shared" si="1"/>
        <v>72.13</v>
      </c>
      <c r="I70" s="91">
        <f t="shared" si="2"/>
        <v>72.13</v>
      </c>
      <c r="J70" s="121" t="s">
        <v>384</v>
      </c>
      <c r="K70" s="122">
        <v>243986.2</v>
      </c>
      <c r="L70" s="123">
        <v>348372.9</v>
      </c>
      <c r="M70" s="123">
        <v>259840.6</v>
      </c>
      <c r="N70" s="123">
        <v>106.5</v>
      </c>
      <c r="O70" s="124">
        <v>74.599999999999994</v>
      </c>
      <c r="Q70" s="76">
        <f t="shared" si="5"/>
        <v>104386.7</v>
      </c>
    </row>
    <row r="71" spans="1:17" ht="24" x14ac:dyDescent="0.2">
      <c r="A71" s="72" t="s">
        <v>77</v>
      </c>
      <c r="B71" s="65"/>
      <c r="C71" s="263" t="s">
        <v>230</v>
      </c>
      <c r="D71" s="263"/>
      <c r="E71" s="52">
        <v>3972977.4</v>
      </c>
      <c r="F71" s="52">
        <v>3972977.4</v>
      </c>
      <c r="G71" s="52">
        <v>1208150.5</v>
      </c>
      <c r="H71" s="52">
        <f t="shared" si="1"/>
        <v>30.41</v>
      </c>
      <c r="I71" s="91">
        <f t="shared" si="2"/>
        <v>30.41</v>
      </c>
      <c r="J71" s="121" t="s">
        <v>385</v>
      </c>
      <c r="K71" s="122">
        <v>3972977.4</v>
      </c>
      <c r="L71" s="123">
        <v>3972977.4</v>
      </c>
      <c r="M71" s="123">
        <v>2408600.2999999998</v>
      </c>
      <c r="N71" s="123">
        <v>60.6</v>
      </c>
      <c r="O71" s="124">
        <v>60.6</v>
      </c>
      <c r="Q71" s="76">
        <f t="shared" ref="Q71:Q84" si="6">L71-F71</f>
        <v>0</v>
      </c>
    </row>
    <row r="72" spans="1:17" ht="96" x14ac:dyDescent="0.2">
      <c r="A72" s="72" t="s">
        <v>77</v>
      </c>
      <c r="B72" s="65"/>
      <c r="C72" s="263" t="s">
        <v>231</v>
      </c>
      <c r="D72" s="263"/>
      <c r="E72" s="52"/>
      <c r="F72" s="52"/>
      <c r="G72" s="52"/>
      <c r="H72" s="52" t="e">
        <f t="shared" si="1"/>
        <v>#DIV/0!</v>
      </c>
      <c r="I72" s="91" t="e">
        <f t="shared" si="2"/>
        <v>#DIV/0!</v>
      </c>
      <c r="J72" s="121" t="s">
        <v>386</v>
      </c>
      <c r="K72" s="133">
        <v>0</v>
      </c>
      <c r="L72" s="134">
        <v>0</v>
      </c>
      <c r="M72" s="134">
        <v>0</v>
      </c>
      <c r="N72" s="111"/>
      <c r="O72" s="112"/>
      <c r="Q72" s="76">
        <f t="shared" si="6"/>
        <v>0</v>
      </c>
    </row>
    <row r="73" spans="1:17" x14ac:dyDescent="0.2">
      <c r="A73" s="71" t="s">
        <v>78</v>
      </c>
      <c r="B73" s="264" t="s">
        <v>232</v>
      </c>
      <c r="C73" s="264"/>
      <c r="D73" s="264"/>
      <c r="E73" s="51">
        <f>E75+E76+E77</f>
        <v>325435715.60000002</v>
      </c>
      <c r="F73" s="51">
        <f>F75+F76+F77</f>
        <v>325435715.60000002</v>
      </c>
      <c r="G73" s="51">
        <f>G75+G76+G77</f>
        <v>139758813.69999999</v>
      </c>
      <c r="H73" s="51">
        <f t="shared" si="1"/>
        <v>42.95</v>
      </c>
      <c r="I73" s="90">
        <f t="shared" si="2"/>
        <v>42.95</v>
      </c>
      <c r="J73" s="109" t="s">
        <v>387</v>
      </c>
      <c r="K73" s="110">
        <v>325435715.60000002</v>
      </c>
      <c r="L73" s="111">
        <v>325435715.60000002</v>
      </c>
      <c r="M73" s="111">
        <v>215079646</v>
      </c>
      <c r="N73" s="111">
        <v>66.099999999999994</v>
      </c>
      <c r="O73" s="112">
        <v>66.099999999999994</v>
      </c>
      <c r="Q73" s="76">
        <f t="shared" si="6"/>
        <v>0</v>
      </c>
    </row>
    <row r="74" spans="1:17" x14ac:dyDescent="0.2">
      <c r="A74" s="71"/>
      <c r="B74" s="99"/>
      <c r="C74" s="263" t="s">
        <v>1</v>
      </c>
      <c r="D74" s="263"/>
      <c r="E74" s="51"/>
      <c r="F74" s="51"/>
      <c r="G74" s="51"/>
      <c r="H74" s="51"/>
      <c r="I74" s="90"/>
      <c r="Q74" s="76">
        <f t="shared" si="6"/>
        <v>0</v>
      </c>
    </row>
    <row r="75" spans="1:17" ht="36" x14ac:dyDescent="0.2">
      <c r="A75" s="70" t="s">
        <v>78</v>
      </c>
      <c r="B75" s="65"/>
      <c r="C75" s="263" t="s">
        <v>233</v>
      </c>
      <c r="D75" s="263"/>
      <c r="E75" s="52">
        <v>325413631.19999999</v>
      </c>
      <c r="F75" s="52">
        <v>325413631.19999999</v>
      </c>
      <c r="G75" s="52">
        <v>139749790.59999999</v>
      </c>
      <c r="H75" s="52">
        <f t="shared" si="1"/>
        <v>42.95</v>
      </c>
      <c r="I75" s="91">
        <f t="shared" si="2"/>
        <v>42.95</v>
      </c>
      <c r="J75" s="121" t="s">
        <v>388</v>
      </c>
      <c r="K75" s="122">
        <v>325413631.19999999</v>
      </c>
      <c r="L75" s="123">
        <v>325413631.19999999</v>
      </c>
      <c r="M75" s="123">
        <v>215064114.40000001</v>
      </c>
      <c r="N75" s="123">
        <v>66.099999999999994</v>
      </c>
      <c r="O75" s="124">
        <v>66.099999999999994</v>
      </c>
      <c r="Q75" s="76">
        <f t="shared" si="6"/>
        <v>0</v>
      </c>
    </row>
    <row r="76" spans="1:17" ht="72" x14ac:dyDescent="0.2">
      <c r="A76" s="70" t="s">
        <v>78</v>
      </c>
      <c r="B76" s="65"/>
      <c r="C76" s="263" t="s">
        <v>234</v>
      </c>
      <c r="D76" s="263"/>
      <c r="E76" s="52">
        <v>14000</v>
      </c>
      <c r="F76" s="52">
        <v>14000</v>
      </c>
      <c r="G76" s="52">
        <v>6400.3</v>
      </c>
      <c r="H76" s="52">
        <f>G76*100/E76</f>
        <v>45.72</v>
      </c>
      <c r="I76" s="91">
        <f>G76*100/F76</f>
        <v>45.72</v>
      </c>
      <c r="J76" s="121" t="s">
        <v>389</v>
      </c>
      <c r="K76" s="122">
        <v>14000</v>
      </c>
      <c r="L76" s="123">
        <v>14000</v>
      </c>
      <c r="M76" s="123">
        <v>11439.8</v>
      </c>
      <c r="N76" s="123">
        <v>81.7</v>
      </c>
      <c r="O76" s="124">
        <v>81.7</v>
      </c>
      <c r="Q76" s="76">
        <f t="shared" si="6"/>
        <v>0</v>
      </c>
    </row>
    <row r="77" spans="1:17" ht="96" x14ac:dyDescent="0.2">
      <c r="A77" s="70">
        <v>1004</v>
      </c>
      <c r="B77" s="87"/>
      <c r="C77" s="266" t="s">
        <v>272</v>
      </c>
      <c r="D77" s="266"/>
      <c r="E77" s="52">
        <v>8084.4</v>
      </c>
      <c r="F77" s="52">
        <v>8084.4</v>
      </c>
      <c r="G77" s="52">
        <v>2622.8</v>
      </c>
      <c r="H77" s="52">
        <f>G77*100/E77</f>
        <v>32.44</v>
      </c>
      <c r="I77" s="91">
        <f>G77*100/F77</f>
        <v>32.44</v>
      </c>
      <c r="J77" s="121" t="s">
        <v>390</v>
      </c>
      <c r="K77" s="122">
        <v>8084.4</v>
      </c>
      <c r="L77" s="123">
        <v>8084.4</v>
      </c>
      <c r="M77" s="123">
        <v>4091.8</v>
      </c>
      <c r="N77" s="123">
        <v>50.6</v>
      </c>
      <c r="O77" s="124">
        <v>50.6</v>
      </c>
      <c r="Q77" s="76">
        <f t="shared" si="6"/>
        <v>0</v>
      </c>
    </row>
    <row r="78" spans="1:17" ht="24" x14ac:dyDescent="0.2">
      <c r="A78" s="71" t="s">
        <v>79</v>
      </c>
      <c r="B78" s="248" t="s">
        <v>235</v>
      </c>
      <c r="C78" s="248"/>
      <c r="D78" s="248"/>
      <c r="E78" s="51">
        <v>60350.9</v>
      </c>
      <c r="F78" s="51">
        <v>60350.9</v>
      </c>
      <c r="G78" s="51">
        <v>0</v>
      </c>
      <c r="H78" s="51">
        <f t="shared" si="1"/>
        <v>0</v>
      </c>
      <c r="I78" s="90">
        <f t="shared" si="2"/>
        <v>0</v>
      </c>
      <c r="J78" s="109" t="s">
        <v>391</v>
      </c>
      <c r="K78" s="110">
        <v>60350.9</v>
      </c>
      <c r="L78" s="111">
        <v>60350.9</v>
      </c>
      <c r="M78" s="111">
        <v>0</v>
      </c>
      <c r="N78" s="111"/>
      <c r="O78" s="112"/>
      <c r="Q78" s="76">
        <f t="shared" si="6"/>
        <v>0</v>
      </c>
    </row>
    <row r="79" spans="1:17" ht="24" x14ac:dyDescent="0.2">
      <c r="A79" s="71" t="s">
        <v>80</v>
      </c>
      <c r="B79" s="248" t="s">
        <v>236</v>
      </c>
      <c r="C79" s="248"/>
      <c r="D79" s="248"/>
      <c r="E79" s="51">
        <f>SUM(E81:E84)</f>
        <v>58391586.5</v>
      </c>
      <c r="F79" s="51">
        <f>SUM(F81:F84)</f>
        <v>58391586.5</v>
      </c>
      <c r="G79" s="51">
        <f>SUM(G81:G84)</f>
        <v>45874881.100000001</v>
      </c>
      <c r="H79" s="51">
        <f t="shared" si="1"/>
        <v>78.56</v>
      </c>
      <c r="I79" s="90">
        <f t="shared" si="2"/>
        <v>78.56</v>
      </c>
      <c r="J79" s="118" t="s">
        <v>392</v>
      </c>
      <c r="K79" s="110">
        <v>58391586.5</v>
      </c>
      <c r="L79" s="111">
        <v>58391586.5</v>
      </c>
      <c r="M79" s="111">
        <v>46471007.200000003</v>
      </c>
      <c r="N79" s="111">
        <v>79.599999999999994</v>
      </c>
      <c r="O79" s="112">
        <v>79.599999999999994</v>
      </c>
      <c r="Q79" s="76">
        <f t="shared" si="6"/>
        <v>0</v>
      </c>
    </row>
    <row r="80" spans="1:17" x14ac:dyDescent="0.2">
      <c r="A80" s="71"/>
      <c r="B80" s="95"/>
      <c r="C80" s="263" t="s">
        <v>1</v>
      </c>
      <c r="D80" s="263"/>
      <c r="E80" s="51"/>
      <c r="F80" s="51"/>
      <c r="G80" s="51"/>
      <c r="H80" s="51"/>
      <c r="I80" s="90"/>
      <c r="Q80" s="76">
        <f t="shared" si="6"/>
        <v>0</v>
      </c>
    </row>
    <row r="81" spans="1:17" ht="108" x14ac:dyDescent="0.2">
      <c r="A81" s="70" t="s">
        <v>80</v>
      </c>
      <c r="B81" s="65"/>
      <c r="C81" s="263" t="s">
        <v>237</v>
      </c>
      <c r="D81" s="263"/>
      <c r="E81" s="52">
        <v>915716.3</v>
      </c>
      <c r="F81" s="52">
        <v>915716.3</v>
      </c>
      <c r="G81" s="52">
        <v>666109.6</v>
      </c>
      <c r="H81" s="52">
        <f t="shared" ref="H81:H84" si="7">G81*100/E81</f>
        <v>72.739999999999995</v>
      </c>
      <c r="I81" s="91">
        <f t="shared" ref="I81:I84" si="8">G81*100/F81</f>
        <v>72.739999999999995</v>
      </c>
      <c r="J81" s="121" t="s">
        <v>393</v>
      </c>
      <c r="K81" s="135">
        <v>915716.3</v>
      </c>
      <c r="L81" s="116">
        <v>915716.3</v>
      </c>
      <c r="M81" s="116">
        <v>755813.8</v>
      </c>
      <c r="N81" s="123">
        <v>82.5</v>
      </c>
      <c r="O81" s="124">
        <v>82.5</v>
      </c>
      <c r="Q81" s="76">
        <f t="shared" si="6"/>
        <v>0</v>
      </c>
    </row>
    <row r="82" spans="1:17" ht="84" x14ac:dyDescent="0.2">
      <c r="A82" s="70" t="s">
        <v>80</v>
      </c>
      <c r="B82" s="65"/>
      <c r="C82" s="263" t="s">
        <v>238</v>
      </c>
      <c r="D82" s="263"/>
      <c r="E82" s="52">
        <v>663337.4</v>
      </c>
      <c r="F82" s="52">
        <v>663337.4</v>
      </c>
      <c r="G82" s="52">
        <v>248196.8</v>
      </c>
      <c r="H82" s="52">
        <f t="shared" si="7"/>
        <v>37.42</v>
      </c>
      <c r="I82" s="91">
        <f t="shared" si="8"/>
        <v>37.42</v>
      </c>
      <c r="J82" s="136" t="s">
        <v>396</v>
      </c>
      <c r="K82" s="137">
        <v>663337.4</v>
      </c>
      <c r="L82" s="138">
        <v>663337.4</v>
      </c>
      <c r="M82" s="138">
        <v>333160.90000000002</v>
      </c>
      <c r="N82" s="139">
        <v>50.2</v>
      </c>
      <c r="O82" s="140">
        <v>50.2</v>
      </c>
      <c r="Q82" s="76">
        <f t="shared" si="6"/>
        <v>0</v>
      </c>
    </row>
    <row r="83" spans="1:17" ht="48" x14ac:dyDescent="0.2">
      <c r="A83" s="70" t="s">
        <v>80</v>
      </c>
      <c r="B83" s="65"/>
      <c r="C83" s="263" t="s">
        <v>239</v>
      </c>
      <c r="D83" s="263"/>
      <c r="E83" s="52">
        <v>440163.9</v>
      </c>
      <c r="F83" s="52">
        <v>440163.9</v>
      </c>
      <c r="G83" s="52">
        <v>437788.7</v>
      </c>
      <c r="H83" s="52">
        <f t="shared" si="7"/>
        <v>99.46</v>
      </c>
      <c r="I83" s="91">
        <f t="shared" si="8"/>
        <v>99.46</v>
      </c>
      <c r="J83" s="121" t="s">
        <v>394</v>
      </c>
      <c r="K83" s="135">
        <v>440163.9</v>
      </c>
      <c r="L83" s="116">
        <v>440163.9</v>
      </c>
      <c r="M83" s="116">
        <v>437788.7</v>
      </c>
      <c r="N83" s="123">
        <v>99.5</v>
      </c>
      <c r="O83" s="124">
        <v>99.5</v>
      </c>
      <c r="Q83" s="76">
        <f t="shared" si="6"/>
        <v>0</v>
      </c>
    </row>
    <row r="84" spans="1:17" ht="48" x14ac:dyDescent="0.2">
      <c r="A84" s="70" t="s">
        <v>80</v>
      </c>
      <c r="B84" s="65"/>
      <c r="C84" s="263" t="s">
        <v>240</v>
      </c>
      <c r="D84" s="263"/>
      <c r="E84" s="52">
        <v>56372368.899999999</v>
      </c>
      <c r="F84" s="52">
        <v>56372368.899999999</v>
      </c>
      <c r="G84" s="52">
        <v>44522786</v>
      </c>
      <c r="H84" s="52">
        <f t="shared" si="7"/>
        <v>78.98</v>
      </c>
      <c r="I84" s="91">
        <f t="shared" si="8"/>
        <v>78.98</v>
      </c>
      <c r="J84" s="121" t="s">
        <v>395</v>
      </c>
      <c r="K84" s="135">
        <v>56372368.899999999</v>
      </c>
      <c r="L84" s="116">
        <v>56372368.899999999</v>
      </c>
      <c r="M84" s="116">
        <v>44944243.799999997</v>
      </c>
      <c r="N84" s="123">
        <v>79.7</v>
      </c>
      <c r="O84" s="124">
        <v>79.7</v>
      </c>
      <c r="Q84" s="76">
        <f t="shared" si="6"/>
        <v>0</v>
      </c>
    </row>
    <row r="85" spans="1:17" x14ac:dyDescent="0.2">
      <c r="A85" s="73"/>
      <c r="B85" s="289" t="s">
        <v>57</v>
      </c>
      <c r="C85" s="289"/>
      <c r="D85" s="289"/>
      <c r="E85" s="63"/>
      <c r="F85" s="63"/>
      <c r="G85" s="63">
        <v>180547151.19999999</v>
      </c>
      <c r="H85" s="63"/>
      <c r="I85" s="93"/>
    </row>
    <row r="86" spans="1:17" x14ac:dyDescent="0.2">
      <c r="A86" s="59"/>
      <c r="B86" s="50"/>
      <c r="C86" s="50"/>
      <c r="D86" s="60"/>
    </row>
    <row r="87" spans="1:17" ht="15" x14ac:dyDescent="0.2">
      <c r="A87" s="43"/>
      <c r="B87" s="49"/>
      <c r="C87" s="49"/>
      <c r="D87" s="44"/>
      <c r="G87" s="88"/>
      <c r="H87" s="63"/>
    </row>
    <row r="88" spans="1:17" ht="15" x14ac:dyDescent="0.2">
      <c r="A88" s="43"/>
      <c r="B88" s="49"/>
      <c r="C88" s="49"/>
      <c r="D88" s="44"/>
    </row>
    <row r="89" spans="1:17" ht="15" x14ac:dyDescent="0.2">
      <c r="A89" s="43"/>
      <c r="B89" s="49"/>
      <c r="C89" s="49"/>
      <c r="D89" s="45"/>
    </row>
    <row r="90" spans="1:17" ht="15" x14ac:dyDescent="0.2">
      <c r="A90" s="43"/>
      <c r="B90" s="49"/>
      <c r="C90" s="49"/>
      <c r="D90" s="44"/>
    </row>
    <row r="91" spans="1:17" ht="18.75" x14ac:dyDescent="0.3">
      <c r="A91" s="43"/>
      <c r="B91" s="49"/>
      <c r="C91" s="49"/>
      <c r="D91" s="46"/>
      <c r="G91" s="89"/>
    </row>
    <row r="92" spans="1:17" ht="15" x14ac:dyDescent="0.2">
      <c r="A92" s="43"/>
      <c r="B92" s="49"/>
      <c r="C92" s="49"/>
      <c r="D92" s="44"/>
    </row>
    <row r="93" spans="1:17" ht="15" x14ac:dyDescent="0.2">
      <c r="A93" s="43"/>
      <c r="B93" s="49"/>
      <c r="C93" s="49"/>
      <c r="D93" s="44"/>
      <c r="G93" s="88"/>
    </row>
    <row r="94" spans="1:17" ht="15" x14ac:dyDescent="0.2">
      <c r="A94" s="43"/>
      <c r="B94" s="49"/>
      <c r="C94" s="49"/>
      <c r="D94" s="44"/>
    </row>
    <row r="95" spans="1:17" ht="15" x14ac:dyDescent="0.2">
      <c r="A95" s="43"/>
      <c r="B95" s="49"/>
      <c r="C95" s="49"/>
      <c r="D95" s="44"/>
    </row>
  </sheetData>
  <mergeCells count="92">
    <mergeCell ref="C82:D82"/>
    <mergeCell ref="C83:D83"/>
    <mergeCell ref="C84:D84"/>
    <mergeCell ref="B85:D85"/>
    <mergeCell ref="C76:D76"/>
    <mergeCell ref="C77:D77"/>
    <mergeCell ref="B78:D78"/>
    <mergeCell ref="B79:D79"/>
    <mergeCell ref="C80:D80"/>
    <mergeCell ref="C81:D81"/>
    <mergeCell ref="C75:D75"/>
    <mergeCell ref="C64:D64"/>
    <mergeCell ref="C65:D65"/>
    <mergeCell ref="C66:D66"/>
    <mergeCell ref="C67:D67"/>
    <mergeCell ref="C68:D68"/>
    <mergeCell ref="C69:D69"/>
    <mergeCell ref="C70:D70"/>
    <mergeCell ref="C71:D71"/>
    <mergeCell ref="C72:D72"/>
    <mergeCell ref="B73:D73"/>
    <mergeCell ref="C74:D74"/>
    <mergeCell ref="C63:D63"/>
    <mergeCell ref="C52:D52"/>
    <mergeCell ref="C53:D53"/>
    <mergeCell ref="C54:D54"/>
    <mergeCell ref="C55:D55"/>
    <mergeCell ref="C56:D56"/>
    <mergeCell ref="C57:D57"/>
    <mergeCell ref="C58:D58"/>
    <mergeCell ref="C59:D59"/>
    <mergeCell ref="C60:D60"/>
    <mergeCell ref="C61:D61"/>
    <mergeCell ref="C62:D62"/>
    <mergeCell ref="C51:D51"/>
    <mergeCell ref="C40:D40"/>
    <mergeCell ref="C41:D41"/>
    <mergeCell ref="C42:D42"/>
    <mergeCell ref="C43:D43"/>
    <mergeCell ref="C44:D44"/>
    <mergeCell ref="C45:D45"/>
    <mergeCell ref="C46:D46"/>
    <mergeCell ref="C47:D47"/>
    <mergeCell ref="C48:D48"/>
    <mergeCell ref="B49:D49"/>
    <mergeCell ref="C50:D50"/>
    <mergeCell ref="C39:D39"/>
    <mergeCell ref="C28:D28"/>
    <mergeCell ref="C29:D29"/>
    <mergeCell ref="C30:D30"/>
    <mergeCell ref="C31:D31"/>
    <mergeCell ref="C32:D32"/>
    <mergeCell ref="C33:D33"/>
    <mergeCell ref="C34:D34"/>
    <mergeCell ref="C35:D35"/>
    <mergeCell ref="C36:D36"/>
    <mergeCell ref="C37:D37"/>
    <mergeCell ref="C38:D38"/>
    <mergeCell ref="C27:D27"/>
    <mergeCell ref="C10:D10"/>
    <mergeCell ref="C11:D11"/>
    <mergeCell ref="C12:D12"/>
    <mergeCell ref="B19:D19"/>
    <mergeCell ref="B20:D20"/>
    <mergeCell ref="B21:D21"/>
    <mergeCell ref="C22:D22"/>
    <mergeCell ref="C23:D23"/>
    <mergeCell ref="C24:D24"/>
    <mergeCell ref="C25:D25"/>
    <mergeCell ref="C26:D26"/>
    <mergeCell ref="B9:D9"/>
    <mergeCell ref="F4:F5"/>
    <mergeCell ref="G4:G5"/>
    <mergeCell ref="H4:I4"/>
    <mergeCell ref="K4:K5"/>
    <mergeCell ref="B6:D6"/>
    <mergeCell ref="B7:D7"/>
    <mergeCell ref="B8:D8"/>
    <mergeCell ref="A1:I1"/>
    <mergeCell ref="J2:J5"/>
    <mergeCell ref="K2:O2"/>
    <mergeCell ref="A3:A5"/>
    <mergeCell ref="B3:D5"/>
    <mergeCell ref="E3:F3"/>
    <mergeCell ref="G3:I3"/>
    <mergeCell ref="K3:L3"/>
    <mergeCell ref="M3:O3"/>
    <mergeCell ref="E4:E5"/>
    <mergeCell ref="N4:N5"/>
    <mergeCell ref="O4:O5"/>
    <mergeCell ref="L4:L5"/>
    <mergeCell ref="M4:M5"/>
  </mergeCells>
  <hyperlinks>
    <hyperlink ref="C52" r:id="rId1" display="consultantplus://offline/ref=ADF1185A8E1E28AA021C52E38FCB656B67055E7E927DFD265D66595D06bAF8I"/>
    <hyperlink ref="C53" r:id="rId2" display="consultantplus://offline/ref=ADF1185A8E1E28AA021C52E38FCB656B67065C79957DFD265D66595D06bAF8I"/>
    <hyperlink ref="C51" r:id="rId3" display="consultantplus://offline/ref=ADF1185A8E1E28AA021C52E38FCB656B670459729C75FD265D66595D06bAF8I"/>
    <hyperlink ref="J51" r:id="rId4" display="consultantplus://offline/ref=ADF1185A8E1E28AA021C52E38FCB656B670459729C75FD265D66595D06bAF8I"/>
    <hyperlink ref="J24" r:id="rId5" display="consultantplus://offline/ref=ADF1185A8E1E28AA021C52E38FCB656B63065B7C9D7EA02C553F555Fb0F1I"/>
    <hyperlink ref="J53" r:id="rId6" display="consultantplus://offline/ref=ADF1185A8E1E28AA021C52E38FCB656B67065C79957DFD265D66595D06bAF8I"/>
    <hyperlink ref="J52" r:id="rId7" display="consultantplus://offline/ref=ADF1185A8E1E28AA021C52E38FCB656B67055E7E927DFD265D66595D06bAF8I"/>
  </hyperlink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0"/>
  <sheetViews>
    <sheetView tabSelected="1" zoomScaleNormal="100" workbookViewId="0">
      <pane ySplit="1" topLeftCell="A14" activePane="bottomLeft" state="frozen"/>
      <selection pane="bottomLeft" activeCell="B67" sqref="B67"/>
    </sheetView>
  </sheetViews>
  <sheetFormatPr defaultRowHeight="15" x14ac:dyDescent="0.25"/>
  <cols>
    <col min="1" max="1" width="2.85546875" style="173" customWidth="1"/>
    <col min="2" max="2" width="50.7109375" style="172" customWidth="1"/>
    <col min="3" max="3" width="6.5703125" style="173" customWidth="1"/>
    <col min="4" max="4" width="4.5703125" style="173" customWidth="1"/>
    <col min="5" max="5" width="5.7109375" style="173" customWidth="1"/>
    <col min="6" max="6" width="8.5703125" style="173" customWidth="1"/>
    <col min="7" max="7" width="3.7109375" style="173" customWidth="1"/>
    <col min="8" max="8" width="3.28515625" style="173" customWidth="1"/>
    <col min="9" max="9" width="15.5703125" style="173" customWidth="1"/>
    <col min="10" max="10" width="12.85546875" style="173" customWidth="1"/>
    <col min="11" max="11" width="12.42578125" style="173" customWidth="1"/>
    <col min="12" max="250" width="9.140625" style="173"/>
    <col min="251" max="251" width="52.140625" style="173" customWidth="1"/>
    <col min="252" max="253" width="7" style="173" customWidth="1"/>
    <col min="254" max="254" width="5.7109375" style="173" customWidth="1"/>
    <col min="255" max="255" width="8.5703125" style="173" customWidth="1"/>
    <col min="256" max="256" width="5.7109375" style="173" customWidth="1"/>
    <col min="257" max="257" width="4.28515625" style="173" customWidth="1"/>
    <col min="258" max="260" width="26.28515625" style="173" customWidth="1"/>
    <col min="261" max="506" width="9.140625" style="173"/>
    <col min="507" max="507" width="52.140625" style="173" customWidth="1"/>
    <col min="508" max="509" width="7" style="173" customWidth="1"/>
    <col min="510" max="510" width="5.7109375" style="173" customWidth="1"/>
    <col min="511" max="511" width="8.5703125" style="173" customWidth="1"/>
    <col min="512" max="512" width="5.7109375" style="173" customWidth="1"/>
    <col min="513" max="513" width="4.28515625" style="173" customWidth="1"/>
    <col min="514" max="516" width="26.28515625" style="173" customWidth="1"/>
    <col min="517" max="762" width="9.140625" style="173"/>
    <col min="763" max="763" width="52.140625" style="173" customWidth="1"/>
    <col min="764" max="765" width="7" style="173" customWidth="1"/>
    <col min="766" max="766" width="5.7109375" style="173" customWidth="1"/>
    <col min="767" max="767" width="8.5703125" style="173" customWidth="1"/>
    <col min="768" max="768" width="5.7109375" style="173" customWidth="1"/>
    <col min="769" max="769" width="4.28515625" style="173" customWidth="1"/>
    <col min="770" max="772" width="26.28515625" style="173" customWidth="1"/>
    <col min="773" max="1018" width="9.140625" style="173"/>
    <col min="1019" max="1019" width="52.140625" style="173" customWidth="1"/>
    <col min="1020" max="1021" width="7" style="173" customWidth="1"/>
    <col min="1022" max="1022" width="5.7109375" style="173" customWidth="1"/>
    <col min="1023" max="1023" width="8.5703125" style="173" customWidth="1"/>
    <col min="1024" max="1024" width="5.7109375" style="173" customWidth="1"/>
    <col min="1025" max="1025" width="4.28515625" style="173" customWidth="1"/>
    <col min="1026" max="1028" width="26.28515625" style="173" customWidth="1"/>
    <col min="1029" max="1274" width="9.140625" style="173"/>
    <col min="1275" max="1275" width="52.140625" style="173" customWidth="1"/>
    <col min="1276" max="1277" width="7" style="173" customWidth="1"/>
    <col min="1278" max="1278" width="5.7109375" style="173" customWidth="1"/>
    <col min="1279" max="1279" width="8.5703125" style="173" customWidth="1"/>
    <col min="1280" max="1280" width="5.7109375" style="173" customWidth="1"/>
    <col min="1281" max="1281" width="4.28515625" style="173" customWidth="1"/>
    <col min="1282" max="1284" width="26.28515625" style="173" customWidth="1"/>
    <col min="1285" max="1530" width="9.140625" style="173"/>
    <col min="1531" max="1531" width="52.140625" style="173" customWidth="1"/>
    <col min="1532" max="1533" width="7" style="173" customWidth="1"/>
    <col min="1534" max="1534" width="5.7109375" style="173" customWidth="1"/>
    <col min="1535" max="1535" width="8.5703125" style="173" customWidth="1"/>
    <col min="1536" max="1536" width="5.7109375" style="173" customWidth="1"/>
    <col min="1537" max="1537" width="4.28515625" style="173" customWidth="1"/>
    <col min="1538" max="1540" width="26.28515625" style="173" customWidth="1"/>
    <col min="1541" max="1786" width="9.140625" style="173"/>
    <col min="1787" max="1787" width="52.140625" style="173" customWidth="1"/>
    <col min="1788" max="1789" width="7" style="173" customWidth="1"/>
    <col min="1790" max="1790" width="5.7109375" style="173" customWidth="1"/>
    <col min="1791" max="1791" width="8.5703125" style="173" customWidth="1"/>
    <col min="1792" max="1792" width="5.7109375" style="173" customWidth="1"/>
    <col min="1793" max="1793" width="4.28515625" style="173" customWidth="1"/>
    <col min="1794" max="1796" width="26.28515625" style="173" customWidth="1"/>
    <col min="1797" max="2042" width="9.140625" style="173"/>
    <col min="2043" max="2043" width="52.140625" style="173" customWidth="1"/>
    <col min="2044" max="2045" width="7" style="173" customWidth="1"/>
    <col min="2046" max="2046" width="5.7109375" style="173" customWidth="1"/>
    <col min="2047" max="2047" width="8.5703125" style="173" customWidth="1"/>
    <col min="2048" max="2048" width="5.7109375" style="173" customWidth="1"/>
    <col min="2049" max="2049" width="4.28515625" style="173" customWidth="1"/>
    <col min="2050" max="2052" width="26.28515625" style="173" customWidth="1"/>
    <col min="2053" max="2298" width="9.140625" style="173"/>
    <col min="2299" max="2299" width="52.140625" style="173" customWidth="1"/>
    <col min="2300" max="2301" width="7" style="173" customWidth="1"/>
    <col min="2302" max="2302" width="5.7109375" style="173" customWidth="1"/>
    <col min="2303" max="2303" width="8.5703125" style="173" customWidth="1"/>
    <col min="2304" max="2304" width="5.7109375" style="173" customWidth="1"/>
    <col min="2305" max="2305" width="4.28515625" style="173" customWidth="1"/>
    <col min="2306" max="2308" width="26.28515625" style="173" customWidth="1"/>
    <col min="2309" max="2554" width="9.140625" style="173"/>
    <col min="2555" max="2555" width="52.140625" style="173" customWidth="1"/>
    <col min="2556" max="2557" width="7" style="173" customWidth="1"/>
    <col min="2558" max="2558" width="5.7109375" style="173" customWidth="1"/>
    <col min="2559" max="2559" width="8.5703125" style="173" customWidth="1"/>
    <col min="2560" max="2560" width="5.7109375" style="173" customWidth="1"/>
    <col min="2561" max="2561" width="4.28515625" style="173" customWidth="1"/>
    <col min="2562" max="2564" width="26.28515625" style="173" customWidth="1"/>
    <col min="2565" max="2810" width="9.140625" style="173"/>
    <col min="2811" max="2811" width="52.140625" style="173" customWidth="1"/>
    <col min="2812" max="2813" width="7" style="173" customWidth="1"/>
    <col min="2814" max="2814" width="5.7109375" style="173" customWidth="1"/>
    <col min="2815" max="2815" width="8.5703125" style="173" customWidth="1"/>
    <col min="2816" max="2816" width="5.7109375" style="173" customWidth="1"/>
    <col min="2817" max="2817" width="4.28515625" style="173" customWidth="1"/>
    <col min="2818" max="2820" width="26.28515625" style="173" customWidth="1"/>
    <col min="2821" max="3066" width="9.140625" style="173"/>
    <col min="3067" max="3067" width="52.140625" style="173" customWidth="1"/>
    <col min="3068" max="3069" width="7" style="173" customWidth="1"/>
    <col min="3070" max="3070" width="5.7109375" style="173" customWidth="1"/>
    <col min="3071" max="3071" width="8.5703125" style="173" customWidth="1"/>
    <col min="3072" max="3072" width="5.7109375" style="173" customWidth="1"/>
    <col min="3073" max="3073" width="4.28515625" style="173" customWidth="1"/>
    <col min="3074" max="3076" width="26.28515625" style="173" customWidth="1"/>
    <col min="3077" max="3322" width="9.140625" style="173"/>
    <col min="3323" max="3323" width="52.140625" style="173" customWidth="1"/>
    <col min="3324" max="3325" width="7" style="173" customWidth="1"/>
    <col min="3326" max="3326" width="5.7109375" style="173" customWidth="1"/>
    <col min="3327" max="3327" width="8.5703125" style="173" customWidth="1"/>
    <col min="3328" max="3328" width="5.7109375" style="173" customWidth="1"/>
    <col min="3329" max="3329" width="4.28515625" style="173" customWidth="1"/>
    <col min="3330" max="3332" width="26.28515625" style="173" customWidth="1"/>
    <col min="3333" max="3578" width="9.140625" style="173"/>
    <col min="3579" max="3579" width="52.140625" style="173" customWidth="1"/>
    <col min="3580" max="3581" width="7" style="173" customWidth="1"/>
    <col min="3582" max="3582" width="5.7109375" style="173" customWidth="1"/>
    <col min="3583" max="3583" width="8.5703125" style="173" customWidth="1"/>
    <col min="3584" max="3584" width="5.7109375" style="173" customWidth="1"/>
    <col min="3585" max="3585" width="4.28515625" style="173" customWidth="1"/>
    <col min="3586" max="3588" width="26.28515625" style="173" customWidth="1"/>
    <col min="3589" max="3834" width="9.140625" style="173"/>
    <col min="3835" max="3835" width="52.140625" style="173" customWidth="1"/>
    <col min="3836" max="3837" width="7" style="173" customWidth="1"/>
    <col min="3838" max="3838" width="5.7109375" style="173" customWidth="1"/>
    <col min="3839" max="3839" width="8.5703125" style="173" customWidth="1"/>
    <col min="3840" max="3840" width="5.7109375" style="173" customWidth="1"/>
    <col min="3841" max="3841" width="4.28515625" style="173" customWidth="1"/>
    <col min="3842" max="3844" width="26.28515625" style="173" customWidth="1"/>
    <col min="3845" max="4090" width="9.140625" style="173"/>
    <col min="4091" max="4091" width="52.140625" style="173" customWidth="1"/>
    <col min="4092" max="4093" width="7" style="173" customWidth="1"/>
    <col min="4094" max="4094" width="5.7109375" style="173" customWidth="1"/>
    <col min="4095" max="4095" width="8.5703125" style="173" customWidth="1"/>
    <col min="4096" max="4096" width="5.7109375" style="173" customWidth="1"/>
    <col min="4097" max="4097" width="4.28515625" style="173" customWidth="1"/>
    <col min="4098" max="4100" width="26.28515625" style="173" customWidth="1"/>
    <col min="4101" max="4346" width="9.140625" style="173"/>
    <col min="4347" max="4347" width="52.140625" style="173" customWidth="1"/>
    <col min="4348" max="4349" width="7" style="173" customWidth="1"/>
    <col min="4350" max="4350" width="5.7109375" style="173" customWidth="1"/>
    <col min="4351" max="4351" width="8.5703125" style="173" customWidth="1"/>
    <col min="4352" max="4352" width="5.7109375" style="173" customWidth="1"/>
    <col min="4353" max="4353" width="4.28515625" style="173" customWidth="1"/>
    <col min="4354" max="4356" width="26.28515625" style="173" customWidth="1"/>
    <col min="4357" max="4602" width="9.140625" style="173"/>
    <col min="4603" max="4603" width="52.140625" style="173" customWidth="1"/>
    <col min="4604" max="4605" width="7" style="173" customWidth="1"/>
    <col min="4606" max="4606" width="5.7109375" style="173" customWidth="1"/>
    <col min="4607" max="4607" width="8.5703125" style="173" customWidth="1"/>
    <col min="4608" max="4608" width="5.7109375" style="173" customWidth="1"/>
    <col min="4609" max="4609" width="4.28515625" style="173" customWidth="1"/>
    <col min="4610" max="4612" width="26.28515625" style="173" customWidth="1"/>
    <col min="4613" max="4858" width="9.140625" style="173"/>
    <col min="4859" max="4859" width="52.140625" style="173" customWidth="1"/>
    <col min="4860" max="4861" width="7" style="173" customWidth="1"/>
    <col min="4862" max="4862" width="5.7109375" style="173" customWidth="1"/>
    <col min="4863" max="4863" width="8.5703125" style="173" customWidth="1"/>
    <col min="4864" max="4864" width="5.7109375" style="173" customWidth="1"/>
    <col min="4865" max="4865" width="4.28515625" style="173" customWidth="1"/>
    <col min="4866" max="4868" width="26.28515625" style="173" customWidth="1"/>
    <col min="4869" max="5114" width="9.140625" style="173"/>
    <col min="5115" max="5115" width="52.140625" style="173" customWidth="1"/>
    <col min="5116" max="5117" width="7" style="173" customWidth="1"/>
    <col min="5118" max="5118" width="5.7109375" style="173" customWidth="1"/>
    <col min="5119" max="5119" width="8.5703125" style="173" customWidth="1"/>
    <col min="5120" max="5120" width="5.7109375" style="173" customWidth="1"/>
    <col min="5121" max="5121" width="4.28515625" style="173" customWidth="1"/>
    <col min="5122" max="5124" width="26.28515625" style="173" customWidth="1"/>
    <col min="5125" max="5370" width="9.140625" style="173"/>
    <col min="5371" max="5371" width="52.140625" style="173" customWidth="1"/>
    <col min="5372" max="5373" width="7" style="173" customWidth="1"/>
    <col min="5374" max="5374" width="5.7109375" style="173" customWidth="1"/>
    <col min="5375" max="5375" width="8.5703125" style="173" customWidth="1"/>
    <col min="5376" max="5376" width="5.7109375" style="173" customWidth="1"/>
    <col min="5377" max="5377" width="4.28515625" style="173" customWidth="1"/>
    <col min="5378" max="5380" width="26.28515625" style="173" customWidth="1"/>
    <col min="5381" max="5626" width="9.140625" style="173"/>
    <col min="5627" max="5627" width="52.140625" style="173" customWidth="1"/>
    <col min="5628" max="5629" width="7" style="173" customWidth="1"/>
    <col min="5630" max="5630" width="5.7109375" style="173" customWidth="1"/>
    <col min="5631" max="5631" width="8.5703125" style="173" customWidth="1"/>
    <col min="5632" max="5632" width="5.7109375" style="173" customWidth="1"/>
    <col min="5633" max="5633" width="4.28515625" style="173" customWidth="1"/>
    <col min="5634" max="5636" width="26.28515625" style="173" customWidth="1"/>
    <col min="5637" max="5882" width="9.140625" style="173"/>
    <col min="5883" max="5883" width="52.140625" style="173" customWidth="1"/>
    <col min="5884" max="5885" width="7" style="173" customWidth="1"/>
    <col min="5886" max="5886" width="5.7109375" style="173" customWidth="1"/>
    <col min="5887" max="5887" width="8.5703125" style="173" customWidth="1"/>
    <col min="5888" max="5888" width="5.7109375" style="173" customWidth="1"/>
    <col min="5889" max="5889" width="4.28515625" style="173" customWidth="1"/>
    <col min="5890" max="5892" width="26.28515625" style="173" customWidth="1"/>
    <col min="5893" max="6138" width="9.140625" style="173"/>
    <col min="6139" max="6139" width="52.140625" style="173" customWidth="1"/>
    <col min="6140" max="6141" width="7" style="173" customWidth="1"/>
    <col min="6142" max="6142" width="5.7109375" style="173" customWidth="1"/>
    <col min="6143" max="6143" width="8.5703125" style="173" customWidth="1"/>
    <col min="6144" max="6144" width="5.7109375" style="173" customWidth="1"/>
    <col min="6145" max="6145" width="4.28515625" style="173" customWidth="1"/>
    <col min="6146" max="6148" width="26.28515625" style="173" customWidth="1"/>
    <col min="6149" max="6394" width="9.140625" style="173"/>
    <col min="6395" max="6395" width="52.140625" style="173" customWidth="1"/>
    <col min="6396" max="6397" width="7" style="173" customWidth="1"/>
    <col min="6398" max="6398" width="5.7109375" style="173" customWidth="1"/>
    <col min="6399" max="6399" width="8.5703125" style="173" customWidth="1"/>
    <col min="6400" max="6400" width="5.7109375" style="173" customWidth="1"/>
    <col min="6401" max="6401" width="4.28515625" style="173" customWidth="1"/>
    <col min="6402" max="6404" width="26.28515625" style="173" customWidth="1"/>
    <col min="6405" max="6650" width="9.140625" style="173"/>
    <col min="6651" max="6651" width="52.140625" style="173" customWidth="1"/>
    <col min="6652" max="6653" width="7" style="173" customWidth="1"/>
    <col min="6654" max="6654" width="5.7109375" style="173" customWidth="1"/>
    <col min="6655" max="6655" width="8.5703125" style="173" customWidth="1"/>
    <col min="6656" max="6656" width="5.7109375" style="173" customWidth="1"/>
    <col min="6657" max="6657" width="4.28515625" style="173" customWidth="1"/>
    <col min="6658" max="6660" width="26.28515625" style="173" customWidth="1"/>
    <col min="6661" max="6906" width="9.140625" style="173"/>
    <col min="6907" max="6907" width="52.140625" style="173" customWidth="1"/>
    <col min="6908" max="6909" width="7" style="173" customWidth="1"/>
    <col min="6910" max="6910" width="5.7109375" style="173" customWidth="1"/>
    <col min="6911" max="6911" width="8.5703125" style="173" customWidth="1"/>
    <col min="6912" max="6912" width="5.7109375" style="173" customWidth="1"/>
    <col min="6913" max="6913" width="4.28515625" style="173" customWidth="1"/>
    <col min="6914" max="6916" width="26.28515625" style="173" customWidth="1"/>
    <col min="6917" max="7162" width="9.140625" style="173"/>
    <col min="7163" max="7163" width="52.140625" style="173" customWidth="1"/>
    <col min="7164" max="7165" width="7" style="173" customWidth="1"/>
    <col min="7166" max="7166" width="5.7109375" style="173" customWidth="1"/>
    <col min="7167" max="7167" width="8.5703125" style="173" customWidth="1"/>
    <col min="7168" max="7168" width="5.7109375" style="173" customWidth="1"/>
    <col min="7169" max="7169" width="4.28515625" style="173" customWidth="1"/>
    <col min="7170" max="7172" width="26.28515625" style="173" customWidth="1"/>
    <col min="7173" max="7418" width="9.140625" style="173"/>
    <col min="7419" max="7419" width="52.140625" style="173" customWidth="1"/>
    <col min="7420" max="7421" width="7" style="173" customWidth="1"/>
    <col min="7422" max="7422" width="5.7109375" style="173" customWidth="1"/>
    <col min="7423" max="7423" width="8.5703125" style="173" customWidth="1"/>
    <col min="7424" max="7424" width="5.7109375" style="173" customWidth="1"/>
    <col min="7425" max="7425" width="4.28515625" style="173" customWidth="1"/>
    <col min="7426" max="7428" width="26.28515625" style="173" customWidth="1"/>
    <col min="7429" max="7674" width="9.140625" style="173"/>
    <col min="7675" max="7675" width="52.140625" style="173" customWidth="1"/>
    <col min="7676" max="7677" width="7" style="173" customWidth="1"/>
    <col min="7678" max="7678" width="5.7109375" style="173" customWidth="1"/>
    <col min="7679" max="7679" width="8.5703125" style="173" customWidth="1"/>
    <col min="7680" max="7680" width="5.7109375" style="173" customWidth="1"/>
    <col min="7681" max="7681" width="4.28515625" style="173" customWidth="1"/>
    <col min="7682" max="7684" width="26.28515625" style="173" customWidth="1"/>
    <col min="7685" max="7930" width="9.140625" style="173"/>
    <col min="7931" max="7931" width="52.140625" style="173" customWidth="1"/>
    <col min="7932" max="7933" width="7" style="173" customWidth="1"/>
    <col min="7934" max="7934" width="5.7109375" style="173" customWidth="1"/>
    <col min="7935" max="7935" width="8.5703125" style="173" customWidth="1"/>
    <col min="7936" max="7936" width="5.7109375" style="173" customWidth="1"/>
    <col min="7937" max="7937" width="4.28515625" style="173" customWidth="1"/>
    <col min="7938" max="7940" width="26.28515625" style="173" customWidth="1"/>
    <col min="7941" max="8186" width="9.140625" style="173"/>
    <col min="8187" max="8187" width="52.140625" style="173" customWidth="1"/>
    <col min="8188" max="8189" width="7" style="173" customWidth="1"/>
    <col min="8190" max="8190" width="5.7109375" style="173" customWidth="1"/>
    <col min="8191" max="8191" width="8.5703125" style="173" customWidth="1"/>
    <col min="8192" max="8192" width="5.7109375" style="173" customWidth="1"/>
    <col min="8193" max="8193" width="4.28515625" style="173" customWidth="1"/>
    <col min="8194" max="8196" width="26.28515625" style="173" customWidth="1"/>
    <col min="8197" max="8442" width="9.140625" style="173"/>
    <col min="8443" max="8443" width="52.140625" style="173" customWidth="1"/>
    <col min="8444" max="8445" width="7" style="173" customWidth="1"/>
    <col min="8446" max="8446" width="5.7109375" style="173" customWidth="1"/>
    <col min="8447" max="8447" width="8.5703125" style="173" customWidth="1"/>
    <col min="8448" max="8448" width="5.7109375" style="173" customWidth="1"/>
    <col min="8449" max="8449" width="4.28515625" style="173" customWidth="1"/>
    <col min="8450" max="8452" width="26.28515625" style="173" customWidth="1"/>
    <col min="8453" max="8698" width="9.140625" style="173"/>
    <col min="8699" max="8699" width="52.140625" style="173" customWidth="1"/>
    <col min="8700" max="8701" width="7" style="173" customWidth="1"/>
    <col min="8702" max="8702" width="5.7109375" style="173" customWidth="1"/>
    <col min="8703" max="8703" width="8.5703125" style="173" customWidth="1"/>
    <col min="8704" max="8704" width="5.7109375" style="173" customWidth="1"/>
    <col min="8705" max="8705" width="4.28515625" style="173" customWidth="1"/>
    <col min="8706" max="8708" width="26.28515625" style="173" customWidth="1"/>
    <col min="8709" max="8954" width="9.140625" style="173"/>
    <col min="8955" max="8955" width="52.140625" style="173" customWidth="1"/>
    <col min="8956" max="8957" width="7" style="173" customWidth="1"/>
    <col min="8958" max="8958" width="5.7109375" style="173" customWidth="1"/>
    <col min="8959" max="8959" width="8.5703125" style="173" customWidth="1"/>
    <col min="8960" max="8960" width="5.7109375" style="173" customWidth="1"/>
    <col min="8961" max="8961" width="4.28515625" style="173" customWidth="1"/>
    <col min="8962" max="8964" width="26.28515625" style="173" customWidth="1"/>
    <col min="8965" max="9210" width="9.140625" style="173"/>
    <col min="9211" max="9211" width="52.140625" style="173" customWidth="1"/>
    <col min="9212" max="9213" width="7" style="173" customWidth="1"/>
    <col min="9214" max="9214" width="5.7109375" style="173" customWidth="1"/>
    <col min="9215" max="9215" width="8.5703125" style="173" customWidth="1"/>
    <col min="9216" max="9216" width="5.7109375" style="173" customWidth="1"/>
    <col min="9217" max="9217" width="4.28515625" style="173" customWidth="1"/>
    <col min="9218" max="9220" width="26.28515625" style="173" customWidth="1"/>
    <col min="9221" max="9466" width="9.140625" style="173"/>
    <col min="9467" max="9467" width="52.140625" style="173" customWidth="1"/>
    <col min="9468" max="9469" width="7" style="173" customWidth="1"/>
    <col min="9470" max="9470" width="5.7109375" style="173" customWidth="1"/>
    <col min="9471" max="9471" width="8.5703125" style="173" customWidth="1"/>
    <col min="9472" max="9472" width="5.7109375" style="173" customWidth="1"/>
    <col min="9473" max="9473" width="4.28515625" style="173" customWidth="1"/>
    <col min="9474" max="9476" width="26.28515625" style="173" customWidth="1"/>
    <col min="9477" max="9722" width="9.140625" style="173"/>
    <col min="9723" max="9723" width="52.140625" style="173" customWidth="1"/>
    <col min="9724" max="9725" width="7" style="173" customWidth="1"/>
    <col min="9726" max="9726" width="5.7109375" style="173" customWidth="1"/>
    <col min="9727" max="9727" width="8.5703125" style="173" customWidth="1"/>
    <col min="9728" max="9728" width="5.7109375" style="173" customWidth="1"/>
    <col min="9729" max="9729" width="4.28515625" style="173" customWidth="1"/>
    <col min="9730" max="9732" width="26.28515625" style="173" customWidth="1"/>
    <col min="9733" max="9978" width="9.140625" style="173"/>
    <col min="9979" max="9979" width="52.140625" style="173" customWidth="1"/>
    <col min="9980" max="9981" width="7" style="173" customWidth="1"/>
    <col min="9982" max="9982" width="5.7109375" style="173" customWidth="1"/>
    <col min="9983" max="9983" width="8.5703125" style="173" customWidth="1"/>
    <col min="9984" max="9984" width="5.7109375" style="173" customWidth="1"/>
    <col min="9985" max="9985" width="4.28515625" style="173" customWidth="1"/>
    <col min="9986" max="9988" width="26.28515625" style="173" customWidth="1"/>
    <col min="9989" max="10234" width="9.140625" style="173"/>
    <col min="10235" max="10235" width="52.140625" style="173" customWidth="1"/>
    <col min="10236" max="10237" width="7" style="173" customWidth="1"/>
    <col min="10238" max="10238" width="5.7109375" style="173" customWidth="1"/>
    <col min="10239" max="10239" width="8.5703125" style="173" customWidth="1"/>
    <col min="10240" max="10240" width="5.7109375" style="173" customWidth="1"/>
    <col min="10241" max="10241" width="4.28515625" style="173" customWidth="1"/>
    <col min="10242" max="10244" width="26.28515625" style="173" customWidth="1"/>
    <col min="10245" max="10490" width="9.140625" style="173"/>
    <col min="10491" max="10491" width="52.140625" style="173" customWidth="1"/>
    <col min="10492" max="10493" width="7" style="173" customWidth="1"/>
    <col min="10494" max="10494" width="5.7109375" style="173" customWidth="1"/>
    <col min="10495" max="10495" width="8.5703125" style="173" customWidth="1"/>
    <col min="10496" max="10496" width="5.7109375" style="173" customWidth="1"/>
    <col min="10497" max="10497" width="4.28515625" style="173" customWidth="1"/>
    <col min="10498" max="10500" width="26.28515625" style="173" customWidth="1"/>
    <col min="10501" max="10746" width="9.140625" style="173"/>
    <col min="10747" max="10747" width="52.140625" style="173" customWidth="1"/>
    <col min="10748" max="10749" width="7" style="173" customWidth="1"/>
    <col min="10750" max="10750" width="5.7109375" style="173" customWidth="1"/>
    <col min="10751" max="10751" width="8.5703125" style="173" customWidth="1"/>
    <col min="10752" max="10752" width="5.7109375" style="173" customWidth="1"/>
    <col min="10753" max="10753" width="4.28515625" style="173" customWidth="1"/>
    <col min="10754" max="10756" width="26.28515625" style="173" customWidth="1"/>
    <col min="10757" max="11002" width="9.140625" style="173"/>
    <col min="11003" max="11003" width="52.140625" style="173" customWidth="1"/>
    <col min="11004" max="11005" width="7" style="173" customWidth="1"/>
    <col min="11006" max="11006" width="5.7109375" style="173" customWidth="1"/>
    <col min="11007" max="11007" width="8.5703125" style="173" customWidth="1"/>
    <col min="11008" max="11008" width="5.7109375" style="173" customWidth="1"/>
    <col min="11009" max="11009" width="4.28515625" style="173" customWidth="1"/>
    <col min="11010" max="11012" width="26.28515625" style="173" customWidth="1"/>
    <col min="11013" max="11258" width="9.140625" style="173"/>
    <col min="11259" max="11259" width="52.140625" style="173" customWidth="1"/>
    <col min="11260" max="11261" width="7" style="173" customWidth="1"/>
    <col min="11262" max="11262" width="5.7109375" style="173" customWidth="1"/>
    <col min="11263" max="11263" width="8.5703125" style="173" customWidth="1"/>
    <col min="11264" max="11264" width="5.7109375" style="173" customWidth="1"/>
    <col min="11265" max="11265" width="4.28515625" style="173" customWidth="1"/>
    <col min="11266" max="11268" width="26.28515625" style="173" customWidth="1"/>
    <col min="11269" max="11514" width="9.140625" style="173"/>
    <col min="11515" max="11515" width="52.140625" style="173" customWidth="1"/>
    <col min="11516" max="11517" width="7" style="173" customWidth="1"/>
    <col min="11518" max="11518" width="5.7109375" style="173" customWidth="1"/>
    <col min="11519" max="11519" width="8.5703125" style="173" customWidth="1"/>
    <col min="11520" max="11520" width="5.7109375" style="173" customWidth="1"/>
    <col min="11521" max="11521" width="4.28515625" style="173" customWidth="1"/>
    <col min="11522" max="11524" width="26.28515625" style="173" customWidth="1"/>
    <col min="11525" max="11770" width="9.140625" style="173"/>
    <col min="11771" max="11771" width="52.140625" style="173" customWidth="1"/>
    <col min="11772" max="11773" width="7" style="173" customWidth="1"/>
    <col min="11774" max="11774" width="5.7109375" style="173" customWidth="1"/>
    <col min="11775" max="11775" width="8.5703125" style="173" customWidth="1"/>
    <col min="11776" max="11776" width="5.7109375" style="173" customWidth="1"/>
    <col min="11777" max="11777" width="4.28515625" style="173" customWidth="1"/>
    <col min="11778" max="11780" width="26.28515625" style="173" customWidth="1"/>
    <col min="11781" max="12026" width="9.140625" style="173"/>
    <col min="12027" max="12027" width="52.140625" style="173" customWidth="1"/>
    <col min="12028" max="12029" width="7" style="173" customWidth="1"/>
    <col min="12030" max="12030" width="5.7109375" style="173" customWidth="1"/>
    <col min="12031" max="12031" width="8.5703125" style="173" customWidth="1"/>
    <col min="12032" max="12032" width="5.7109375" style="173" customWidth="1"/>
    <col min="12033" max="12033" width="4.28515625" style="173" customWidth="1"/>
    <col min="12034" max="12036" width="26.28515625" style="173" customWidth="1"/>
    <col min="12037" max="12282" width="9.140625" style="173"/>
    <col min="12283" max="12283" width="52.140625" style="173" customWidth="1"/>
    <col min="12284" max="12285" width="7" style="173" customWidth="1"/>
    <col min="12286" max="12286" width="5.7109375" style="173" customWidth="1"/>
    <col min="12287" max="12287" width="8.5703125" style="173" customWidth="1"/>
    <col min="12288" max="12288" width="5.7109375" style="173" customWidth="1"/>
    <col min="12289" max="12289" width="4.28515625" style="173" customWidth="1"/>
    <col min="12290" max="12292" width="26.28515625" style="173" customWidth="1"/>
    <col min="12293" max="12538" width="9.140625" style="173"/>
    <col min="12539" max="12539" width="52.140625" style="173" customWidth="1"/>
    <col min="12540" max="12541" width="7" style="173" customWidth="1"/>
    <col min="12542" max="12542" width="5.7109375" style="173" customWidth="1"/>
    <col min="12543" max="12543" width="8.5703125" style="173" customWidth="1"/>
    <col min="12544" max="12544" width="5.7109375" style="173" customWidth="1"/>
    <col min="12545" max="12545" width="4.28515625" style="173" customWidth="1"/>
    <col min="12546" max="12548" width="26.28515625" style="173" customWidth="1"/>
    <col min="12549" max="12794" width="9.140625" style="173"/>
    <col min="12795" max="12795" width="52.140625" style="173" customWidth="1"/>
    <col min="12796" max="12797" width="7" style="173" customWidth="1"/>
    <col min="12798" max="12798" width="5.7109375" style="173" customWidth="1"/>
    <col min="12799" max="12799" width="8.5703125" style="173" customWidth="1"/>
    <col min="12800" max="12800" width="5.7109375" style="173" customWidth="1"/>
    <col min="12801" max="12801" width="4.28515625" style="173" customWidth="1"/>
    <col min="12802" max="12804" width="26.28515625" style="173" customWidth="1"/>
    <col min="12805" max="13050" width="9.140625" style="173"/>
    <col min="13051" max="13051" width="52.140625" style="173" customWidth="1"/>
    <col min="13052" max="13053" width="7" style="173" customWidth="1"/>
    <col min="13054" max="13054" width="5.7109375" style="173" customWidth="1"/>
    <col min="13055" max="13055" width="8.5703125" style="173" customWidth="1"/>
    <col min="13056" max="13056" width="5.7109375" style="173" customWidth="1"/>
    <col min="13057" max="13057" width="4.28515625" style="173" customWidth="1"/>
    <col min="13058" max="13060" width="26.28515625" style="173" customWidth="1"/>
    <col min="13061" max="13306" width="9.140625" style="173"/>
    <col min="13307" max="13307" width="52.140625" style="173" customWidth="1"/>
    <col min="13308" max="13309" width="7" style="173" customWidth="1"/>
    <col min="13310" max="13310" width="5.7109375" style="173" customWidth="1"/>
    <col min="13311" max="13311" width="8.5703125" style="173" customWidth="1"/>
    <col min="13312" max="13312" width="5.7109375" style="173" customWidth="1"/>
    <col min="13313" max="13313" width="4.28515625" style="173" customWidth="1"/>
    <col min="13314" max="13316" width="26.28515625" style="173" customWidth="1"/>
    <col min="13317" max="13562" width="9.140625" style="173"/>
    <col min="13563" max="13563" width="52.140625" style="173" customWidth="1"/>
    <col min="13564" max="13565" width="7" style="173" customWidth="1"/>
    <col min="13566" max="13566" width="5.7109375" style="173" customWidth="1"/>
    <col min="13567" max="13567" width="8.5703125" style="173" customWidth="1"/>
    <col min="13568" max="13568" width="5.7109375" style="173" customWidth="1"/>
    <col min="13569" max="13569" width="4.28515625" style="173" customWidth="1"/>
    <col min="13570" max="13572" width="26.28515625" style="173" customWidth="1"/>
    <col min="13573" max="13818" width="9.140625" style="173"/>
    <col min="13819" max="13819" width="52.140625" style="173" customWidth="1"/>
    <col min="13820" max="13821" width="7" style="173" customWidth="1"/>
    <col min="13822" max="13822" width="5.7109375" style="173" customWidth="1"/>
    <col min="13823" max="13823" width="8.5703125" style="173" customWidth="1"/>
    <col min="13824" max="13824" width="5.7109375" style="173" customWidth="1"/>
    <col min="13825" max="13825" width="4.28515625" style="173" customWidth="1"/>
    <col min="13826" max="13828" width="26.28515625" style="173" customWidth="1"/>
    <col min="13829" max="14074" width="9.140625" style="173"/>
    <col min="14075" max="14075" width="52.140625" style="173" customWidth="1"/>
    <col min="14076" max="14077" width="7" style="173" customWidth="1"/>
    <col min="14078" max="14078" width="5.7109375" style="173" customWidth="1"/>
    <col min="14079" max="14079" width="8.5703125" style="173" customWidth="1"/>
    <col min="14080" max="14080" width="5.7109375" style="173" customWidth="1"/>
    <col min="14081" max="14081" width="4.28515625" style="173" customWidth="1"/>
    <col min="14082" max="14084" width="26.28515625" style="173" customWidth="1"/>
    <col min="14085" max="14330" width="9.140625" style="173"/>
    <col min="14331" max="14331" width="52.140625" style="173" customWidth="1"/>
    <col min="14332" max="14333" width="7" style="173" customWidth="1"/>
    <col min="14334" max="14334" width="5.7109375" style="173" customWidth="1"/>
    <col min="14335" max="14335" width="8.5703125" style="173" customWidth="1"/>
    <col min="14336" max="14336" width="5.7109375" style="173" customWidth="1"/>
    <col min="14337" max="14337" width="4.28515625" style="173" customWidth="1"/>
    <col min="14338" max="14340" width="26.28515625" style="173" customWidth="1"/>
    <col min="14341" max="14586" width="9.140625" style="173"/>
    <col min="14587" max="14587" width="52.140625" style="173" customWidth="1"/>
    <col min="14588" max="14589" width="7" style="173" customWidth="1"/>
    <col min="14590" max="14590" width="5.7109375" style="173" customWidth="1"/>
    <col min="14591" max="14591" width="8.5703125" style="173" customWidth="1"/>
    <col min="14592" max="14592" width="5.7109375" style="173" customWidth="1"/>
    <col min="14593" max="14593" width="4.28515625" style="173" customWidth="1"/>
    <col min="14594" max="14596" width="26.28515625" style="173" customWidth="1"/>
    <col min="14597" max="14842" width="9.140625" style="173"/>
    <col min="14843" max="14843" width="52.140625" style="173" customWidth="1"/>
    <col min="14844" max="14845" width="7" style="173" customWidth="1"/>
    <col min="14846" max="14846" width="5.7109375" style="173" customWidth="1"/>
    <col min="14847" max="14847" width="8.5703125" style="173" customWidth="1"/>
    <col min="14848" max="14848" width="5.7109375" style="173" customWidth="1"/>
    <col min="14849" max="14849" width="4.28515625" style="173" customWidth="1"/>
    <col min="14850" max="14852" width="26.28515625" style="173" customWidth="1"/>
    <col min="14853" max="15098" width="9.140625" style="173"/>
    <col min="15099" max="15099" width="52.140625" style="173" customWidth="1"/>
    <col min="15100" max="15101" width="7" style="173" customWidth="1"/>
    <col min="15102" max="15102" width="5.7109375" style="173" customWidth="1"/>
    <col min="15103" max="15103" width="8.5703125" style="173" customWidth="1"/>
    <col min="15104" max="15104" width="5.7109375" style="173" customWidth="1"/>
    <col min="15105" max="15105" width="4.28515625" style="173" customWidth="1"/>
    <col min="15106" max="15108" width="26.28515625" style="173" customWidth="1"/>
    <col min="15109" max="15354" width="9.140625" style="173"/>
    <col min="15355" max="15355" width="52.140625" style="173" customWidth="1"/>
    <col min="15356" max="15357" width="7" style="173" customWidth="1"/>
    <col min="15358" max="15358" width="5.7109375" style="173" customWidth="1"/>
    <col min="15359" max="15359" width="8.5703125" style="173" customWidth="1"/>
    <col min="15360" max="15360" width="5.7109375" style="173" customWidth="1"/>
    <col min="15361" max="15361" width="4.28515625" style="173" customWidth="1"/>
    <col min="15362" max="15364" width="26.28515625" style="173" customWidth="1"/>
    <col min="15365" max="15610" width="9.140625" style="173"/>
    <col min="15611" max="15611" width="52.140625" style="173" customWidth="1"/>
    <col min="15612" max="15613" width="7" style="173" customWidth="1"/>
    <col min="15614" max="15614" width="5.7109375" style="173" customWidth="1"/>
    <col min="15615" max="15615" width="8.5703125" style="173" customWidth="1"/>
    <col min="15616" max="15616" width="5.7109375" style="173" customWidth="1"/>
    <col min="15617" max="15617" width="4.28515625" style="173" customWidth="1"/>
    <col min="15618" max="15620" width="26.28515625" style="173" customWidth="1"/>
    <col min="15621" max="15866" width="9.140625" style="173"/>
    <col min="15867" max="15867" width="52.140625" style="173" customWidth="1"/>
    <col min="15868" max="15869" width="7" style="173" customWidth="1"/>
    <col min="15870" max="15870" width="5.7109375" style="173" customWidth="1"/>
    <col min="15871" max="15871" width="8.5703125" style="173" customWidth="1"/>
    <col min="15872" max="15872" width="5.7109375" style="173" customWidth="1"/>
    <col min="15873" max="15873" width="4.28515625" style="173" customWidth="1"/>
    <col min="15874" max="15876" width="26.28515625" style="173" customWidth="1"/>
    <col min="15877" max="16122" width="9.140625" style="173"/>
    <col min="16123" max="16123" width="52.140625" style="173" customWidth="1"/>
    <col min="16124" max="16125" width="7" style="173" customWidth="1"/>
    <col min="16126" max="16126" width="5.7109375" style="173" customWidth="1"/>
    <col min="16127" max="16127" width="8.5703125" style="173" customWidth="1"/>
    <col min="16128" max="16128" width="5.7109375" style="173" customWidth="1"/>
    <col min="16129" max="16129" width="4.28515625" style="173" customWidth="1"/>
    <col min="16130" max="16132" width="26.28515625" style="173" customWidth="1"/>
    <col min="16133" max="16384" width="9.140625" style="173"/>
  </cols>
  <sheetData>
    <row r="1" spans="2:11" x14ac:dyDescent="0.25">
      <c r="K1" s="174"/>
    </row>
    <row r="2" spans="2:11" ht="18.75" x14ac:dyDescent="0.25">
      <c r="B2" s="335" t="s">
        <v>259</v>
      </c>
      <c r="C2" s="335"/>
      <c r="D2" s="335"/>
      <c r="E2" s="335"/>
      <c r="F2" s="335"/>
      <c r="G2" s="335"/>
      <c r="H2" s="335"/>
      <c r="I2" s="335"/>
      <c r="J2" s="335"/>
      <c r="K2" s="335"/>
    </row>
    <row r="3" spans="2:11" ht="6.95" customHeight="1" x14ac:dyDescent="0.25">
      <c r="B3" s="171"/>
      <c r="C3" s="171"/>
      <c r="D3" s="171"/>
      <c r="E3" s="171"/>
      <c r="F3" s="171"/>
      <c r="G3" s="171"/>
      <c r="H3" s="171"/>
      <c r="I3" s="171"/>
      <c r="J3" s="171"/>
      <c r="K3" s="171"/>
    </row>
    <row r="4" spans="2:11" x14ac:dyDescent="0.25">
      <c r="B4" s="336" t="s">
        <v>7</v>
      </c>
      <c r="C4" s="336" t="s">
        <v>798</v>
      </c>
      <c r="D4" s="336" t="s">
        <v>799</v>
      </c>
      <c r="E4" s="336"/>
      <c r="F4" s="336"/>
      <c r="G4" s="336"/>
      <c r="H4" s="336"/>
      <c r="I4" s="336" t="s">
        <v>800</v>
      </c>
      <c r="J4" s="337" t="s">
        <v>801</v>
      </c>
      <c r="K4" s="337"/>
    </row>
    <row r="5" spans="2:11" ht="50.1" customHeight="1" x14ac:dyDescent="0.25">
      <c r="B5" s="336"/>
      <c r="C5" s="336"/>
      <c r="D5" s="336"/>
      <c r="E5" s="336"/>
      <c r="F5" s="336"/>
      <c r="G5" s="336"/>
      <c r="H5" s="336"/>
      <c r="I5" s="336"/>
      <c r="J5" s="232" t="s">
        <v>5</v>
      </c>
      <c r="K5" s="233" t="s">
        <v>570</v>
      </c>
    </row>
    <row r="6" spans="2:11" x14ac:dyDescent="0.25">
      <c r="B6" s="197">
        <v>1</v>
      </c>
      <c r="C6" s="198">
        <v>2</v>
      </c>
      <c r="D6" s="338">
        <v>3</v>
      </c>
      <c r="E6" s="338"/>
      <c r="F6" s="338"/>
      <c r="G6" s="338"/>
      <c r="H6" s="338"/>
      <c r="I6" s="198">
        <v>4</v>
      </c>
      <c r="J6" s="198">
        <v>5</v>
      </c>
      <c r="K6" s="198">
        <v>6</v>
      </c>
    </row>
    <row r="7" spans="2:11" ht="25.5" x14ac:dyDescent="0.25">
      <c r="B7" s="185" t="s">
        <v>608</v>
      </c>
      <c r="C7" s="192" t="s">
        <v>28</v>
      </c>
      <c r="D7" s="339"/>
      <c r="E7" s="339"/>
      <c r="F7" s="339"/>
      <c r="G7" s="339"/>
      <c r="H7" s="339"/>
      <c r="I7" s="191">
        <v>122392.02</v>
      </c>
      <c r="J7" s="191">
        <v>-190534.33</v>
      </c>
      <c r="K7" s="223"/>
    </row>
    <row r="8" spans="2:11" ht="13.5" customHeight="1" x14ac:dyDescent="0.25">
      <c r="B8" s="186" t="s">
        <v>571</v>
      </c>
      <c r="C8" s="181">
        <v>520</v>
      </c>
      <c r="D8" s="340"/>
      <c r="E8" s="340"/>
      <c r="F8" s="340"/>
      <c r="G8" s="340"/>
      <c r="H8" s="340"/>
      <c r="I8" s="180">
        <v>-25016.11</v>
      </c>
      <c r="J8" s="180">
        <v>3669.67</v>
      </c>
      <c r="K8" s="224"/>
    </row>
    <row r="9" spans="2:11" ht="25.5" x14ac:dyDescent="0.25">
      <c r="B9" s="187" t="s">
        <v>572</v>
      </c>
      <c r="C9" s="181"/>
      <c r="D9" s="181" t="s">
        <v>475</v>
      </c>
      <c r="E9" s="334" t="s">
        <v>476</v>
      </c>
      <c r="F9" s="334"/>
      <c r="G9" s="334"/>
      <c r="H9" s="334"/>
      <c r="I9" s="182">
        <v>-8390.73</v>
      </c>
      <c r="J9" s="182">
        <v>3669.67</v>
      </c>
      <c r="K9" s="224"/>
    </row>
    <row r="10" spans="2:11" x14ac:dyDescent="0.25">
      <c r="B10" s="187" t="s">
        <v>573</v>
      </c>
      <c r="C10" s="181"/>
      <c r="D10" s="181" t="s">
        <v>475</v>
      </c>
      <c r="E10" s="334" t="s">
        <v>477</v>
      </c>
      <c r="F10" s="334"/>
      <c r="G10" s="334"/>
      <c r="H10" s="334"/>
      <c r="I10" s="182"/>
      <c r="J10" s="182">
        <v>-370.34</v>
      </c>
      <c r="K10" s="225"/>
    </row>
    <row r="11" spans="2:11" x14ac:dyDescent="0.25">
      <c r="B11" s="187" t="s">
        <v>574</v>
      </c>
      <c r="C11" s="181"/>
      <c r="D11" s="181">
        <v>392</v>
      </c>
      <c r="E11" s="334" t="s">
        <v>478</v>
      </c>
      <c r="F11" s="334"/>
      <c r="G11" s="334"/>
      <c r="H11" s="334"/>
      <c r="I11" s="182"/>
      <c r="J11" s="182">
        <v>-370.34</v>
      </c>
      <c r="K11" s="225"/>
    </row>
    <row r="12" spans="2:11" ht="25.5" x14ac:dyDescent="0.25">
      <c r="B12" s="186" t="s">
        <v>575</v>
      </c>
      <c r="C12" s="179"/>
      <c r="D12" s="179">
        <v>392</v>
      </c>
      <c r="E12" s="341" t="s">
        <v>479</v>
      </c>
      <c r="F12" s="341"/>
      <c r="G12" s="341"/>
      <c r="H12" s="341"/>
      <c r="I12" s="182"/>
      <c r="J12" s="180">
        <v>-370.34</v>
      </c>
      <c r="K12" s="225"/>
    </row>
    <row r="13" spans="2:11" ht="25.5" x14ac:dyDescent="0.25">
      <c r="B13" s="187" t="s">
        <v>480</v>
      </c>
      <c r="C13" s="181"/>
      <c r="D13" s="181" t="s">
        <v>475</v>
      </c>
      <c r="E13" s="334" t="s">
        <v>481</v>
      </c>
      <c r="F13" s="334"/>
      <c r="G13" s="334"/>
      <c r="H13" s="334"/>
      <c r="I13" s="182">
        <v>-8390.73</v>
      </c>
      <c r="J13" s="182">
        <v>4040.01</v>
      </c>
      <c r="K13" s="237"/>
    </row>
    <row r="14" spans="2:11" ht="25.5" x14ac:dyDescent="0.25">
      <c r="B14" s="187" t="s">
        <v>482</v>
      </c>
      <c r="C14" s="181"/>
      <c r="D14" s="181" t="s">
        <v>475</v>
      </c>
      <c r="E14" s="334" t="s">
        <v>483</v>
      </c>
      <c r="F14" s="334"/>
      <c r="G14" s="334"/>
      <c r="H14" s="334"/>
      <c r="I14" s="182">
        <v>-65380.480000000003</v>
      </c>
      <c r="J14" s="182">
        <v>-1387.64</v>
      </c>
      <c r="K14" s="237">
        <f>J14/I14*100</f>
        <v>2.12</v>
      </c>
    </row>
    <row r="15" spans="2:11" ht="25.5" x14ac:dyDescent="0.25">
      <c r="B15" s="187" t="s">
        <v>484</v>
      </c>
      <c r="C15" s="181"/>
      <c r="D15" s="181" t="s">
        <v>475</v>
      </c>
      <c r="E15" s="334" t="s">
        <v>485</v>
      </c>
      <c r="F15" s="334"/>
      <c r="G15" s="334"/>
      <c r="H15" s="334"/>
      <c r="I15" s="182">
        <v>56989.75</v>
      </c>
      <c r="J15" s="182">
        <v>5427.65</v>
      </c>
      <c r="K15" s="237">
        <f t="shared" ref="K15:K23" si="0">J15*100/I15</f>
        <v>9.52</v>
      </c>
    </row>
    <row r="16" spans="2:11" ht="14.1" customHeight="1" x14ac:dyDescent="0.25">
      <c r="B16" s="187" t="s">
        <v>576</v>
      </c>
      <c r="C16" s="181"/>
      <c r="D16" s="181">
        <v>392</v>
      </c>
      <c r="E16" s="334" t="s">
        <v>486</v>
      </c>
      <c r="F16" s="334"/>
      <c r="G16" s="334"/>
      <c r="H16" s="334"/>
      <c r="I16" s="182">
        <v>-65380.480000000003</v>
      </c>
      <c r="J16" s="182">
        <v>-1387.64</v>
      </c>
      <c r="K16" s="237">
        <f t="shared" si="0"/>
        <v>2.12</v>
      </c>
    </row>
    <row r="17" spans="2:11" ht="14.1" customHeight="1" x14ac:dyDescent="0.25">
      <c r="B17" s="187" t="s">
        <v>577</v>
      </c>
      <c r="C17" s="181"/>
      <c r="D17" s="181">
        <v>392</v>
      </c>
      <c r="E17" s="334" t="s">
        <v>487</v>
      </c>
      <c r="F17" s="334"/>
      <c r="G17" s="334"/>
      <c r="H17" s="334"/>
      <c r="I17" s="182">
        <v>56989.75</v>
      </c>
      <c r="J17" s="182">
        <v>5427.65</v>
      </c>
      <c r="K17" s="237">
        <f t="shared" si="0"/>
        <v>9.52</v>
      </c>
    </row>
    <row r="18" spans="2:11" ht="25.5" x14ac:dyDescent="0.25">
      <c r="B18" s="187" t="s">
        <v>578</v>
      </c>
      <c r="C18" s="181"/>
      <c r="D18" s="181">
        <v>392</v>
      </c>
      <c r="E18" s="334" t="s">
        <v>488</v>
      </c>
      <c r="F18" s="334"/>
      <c r="G18" s="334"/>
      <c r="H18" s="334"/>
      <c r="I18" s="182">
        <v>-10019.49</v>
      </c>
      <c r="J18" s="182">
        <v>-583.1</v>
      </c>
      <c r="K18" s="237">
        <f t="shared" si="0"/>
        <v>5.82</v>
      </c>
    </row>
    <row r="19" spans="2:11" ht="27.75" customHeight="1" x14ac:dyDescent="0.25">
      <c r="B19" s="187" t="s">
        <v>579</v>
      </c>
      <c r="C19" s="181"/>
      <c r="D19" s="181">
        <v>392</v>
      </c>
      <c r="E19" s="334" t="s">
        <v>274</v>
      </c>
      <c r="F19" s="334"/>
      <c r="G19" s="334"/>
      <c r="H19" s="334"/>
      <c r="I19" s="182">
        <v>52548.55</v>
      </c>
      <c r="J19" s="182">
        <v>4899.1400000000003</v>
      </c>
      <c r="K19" s="237">
        <f t="shared" si="0"/>
        <v>9.32</v>
      </c>
    </row>
    <row r="20" spans="2:11" ht="39.75" customHeight="1" x14ac:dyDescent="0.25">
      <c r="B20" s="187" t="s">
        <v>580</v>
      </c>
      <c r="C20" s="181"/>
      <c r="D20" s="181">
        <v>392</v>
      </c>
      <c r="E20" s="334" t="s">
        <v>489</v>
      </c>
      <c r="F20" s="334"/>
      <c r="G20" s="334"/>
      <c r="H20" s="334"/>
      <c r="I20" s="182">
        <v>-53558.84</v>
      </c>
      <c r="J20" s="182">
        <v>-545.86</v>
      </c>
      <c r="K20" s="237">
        <f t="shared" si="0"/>
        <v>1.02</v>
      </c>
    </row>
    <row r="21" spans="2:11" ht="40.5" customHeight="1" x14ac:dyDescent="0.25">
      <c r="B21" s="187" t="s">
        <v>581</v>
      </c>
      <c r="C21" s="181"/>
      <c r="D21" s="181">
        <v>392</v>
      </c>
      <c r="E21" s="334" t="s">
        <v>490</v>
      </c>
      <c r="F21" s="334"/>
      <c r="G21" s="334"/>
      <c r="H21" s="334"/>
      <c r="I21" s="182">
        <v>3512.34</v>
      </c>
      <c r="J21" s="182">
        <v>296.29000000000002</v>
      </c>
      <c r="K21" s="237">
        <f t="shared" si="0"/>
        <v>8.44</v>
      </c>
    </row>
    <row r="22" spans="2:11" ht="66" customHeight="1" x14ac:dyDescent="0.25">
      <c r="B22" s="187" t="s">
        <v>582</v>
      </c>
      <c r="C22" s="181"/>
      <c r="D22" s="181">
        <v>392</v>
      </c>
      <c r="E22" s="334" t="s">
        <v>491</v>
      </c>
      <c r="F22" s="334"/>
      <c r="G22" s="334"/>
      <c r="H22" s="334"/>
      <c r="I22" s="182">
        <v>-1802.15</v>
      </c>
      <c r="J22" s="182">
        <v>-258.68</v>
      </c>
      <c r="K22" s="237">
        <f t="shared" si="0"/>
        <v>14.35</v>
      </c>
    </row>
    <row r="23" spans="2:11" ht="66" customHeight="1" x14ac:dyDescent="0.25">
      <c r="B23" s="187" t="s">
        <v>583</v>
      </c>
      <c r="C23" s="181"/>
      <c r="D23" s="181">
        <v>392</v>
      </c>
      <c r="E23" s="334" t="s">
        <v>492</v>
      </c>
      <c r="F23" s="334"/>
      <c r="G23" s="334"/>
      <c r="H23" s="334"/>
      <c r="I23" s="182">
        <v>928.87</v>
      </c>
      <c r="J23" s="182">
        <v>232.22</v>
      </c>
      <c r="K23" s="237">
        <f t="shared" si="0"/>
        <v>25</v>
      </c>
    </row>
    <row r="24" spans="2:11" x14ac:dyDescent="0.25">
      <c r="B24" s="186" t="s">
        <v>493</v>
      </c>
      <c r="C24" s="179" t="s">
        <v>584</v>
      </c>
      <c r="D24" s="343"/>
      <c r="E24" s="343"/>
      <c r="F24" s="343"/>
      <c r="G24" s="343"/>
      <c r="H24" s="343"/>
      <c r="I24" s="180"/>
      <c r="J24" s="180"/>
      <c r="K24" s="237"/>
    </row>
    <row r="25" spans="2:11" x14ac:dyDescent="0.25">
      <c r="B25" s="186" t="s">
        <v>494</v>
      </c>
      <c r="C25" s="179" t="s">
        <v>585</v>
      </c>
      <c r="D25" s="343"/>
      <c r="E25" s="343"/>
      <c r="F25" s="343"/>
      <c r="G25" s="343"/>
      <c r="H25" s="343"/>
      <c r="I25" s="180">
        <v>147408.13</v>
      </c>
      <c r="J25" s="180">
        <v>-194203.99</v>
      </c>
      <c r="K25" s="238"/>
    </row>
    <row r="26" spans="2:11" x14ac:dyDescent="0.25">
      <c r="B26" s="186" t="s">
        <v>242</v>
      </c>
      <c r="C26" s="179">
        <v>710</v>
      </c>
      <c r="D26" s="343"/>
      <c r="E26" s="343"/>
      <c r="F26" s="343"/>
      <c r="G26" s="343"/>
      <c r="H26" s="343"/>
      <c r="I26" s="180">
        <v>-18007.48</v>
      </c>
      <c r="J26" s="180">
        <v>-2446796.21</v>
      </c>
      <c r="K26" s="238"/>
    </row>
    <row r="27" spans="2:11" x14ac:dyDescent="0.25">
      <c r="B27" s="186" t="s">
        <v>495</v>
      </c>
      <c r="C27" s="179"/>
      <c r="D27" s="179" t="s">
        <v>475</v>
      </c>
      <c r="E27" s="342" t="s">
        <v>496</v>
      </c>
      <c r="F27" s="342"/>
      <c r="G27" s="342"/>
      <c r="H27" s="342"/>
      <c r="I27" s="180">
        <v>-1257.48</v>
      </c>
      <c r="J27" s="180">
        <v>-2438193.21</v>
      </c>
      <c r="K27" s="238"/>
    </row>
    <row r="28" spans="2:11" x14ac:dyDescent="0.25">
      <c r="B28" s="186" t="s">
        <v>497</v>
      </c>
      <c r="C28" s="179"/>
      <c r="D28" s="179" t="s">
        <v>475</v>
      </c>
      <c r="E28" s="342" t="s">
        <v>498</v>
      </c>
      <c r="F28" s="342"/>
      <c r="G28" s="342"/>
      <c r="H28" s="342"/>
      <c r="I28" s="180"/>
      <c r="J28" s="180">
        <v>-2409274.84</v>
      </c>
      <c r="K28" s="238"/>
    </row>
    <row r="29" spans="2:11" ht="25.5" x14ac:dyDescent="0.25">
      <c r="B29" s="187" t="s">
        <v>499</v>
      </c>
      <c r="C29" s="181"/>
      <c r="D29" s="181" t="s">
        <v>475</v>
      </c>
      <c r="E29" s="344" t="s">
        <v>500</v>
      </c>
      <c r="F29" s="344"/>
      <c r="G29" s="344"/>
      <c r="H29" s="344"/>
      <c r="I29" s="182"/>
      <c r="J29" s="182">
        <v>-2409274.84</v>
      </c>
      <c r="K29" s="225"/>
    </row>
    <row r="30" spans="2:11" ht="25.5" x14ac:dyDescent="0.25">
      <c r="B30" s="187" t="s">
        <v>586</v>
      </c>
      <c r="C30" s="181"/>
      <c r="D30" s="181">
        <v>392</v>
      </c>
      <c r="E30" s="344" t="s">
        <v>587</v>
      </c>
      <c r="F30" s="344"/>
      <c r="G30" s="344"/>
      <c r="H30" s="344"/>
      <c r="I30" s="182"/>
      <c r="J30" s="182">
        <v>-2409274.84</v>
      </c>
      <c r="K30" s="225"/>
    </row>
    <row r="31" spans="2:11" x14ac:dyDescent="0.25">
      <c r="B31" s="186" t="s">
        <v>501</v>
      </c>
      <c r="C31" s="179"/>
      <c r="D31" s="179" t="s">
        <v>475</v>
      </c>
      <c r="E31" s="342" t="s">
        <v>502</v>
      </c>
      <c r="F31" s="342"/>
      <c r="G31" s="342"/>
      <c r="H31" s="342"/>
      <c r="I31" s="180">
        <v>-509.43</v>
      </c>
      <c r="J31" s="180">
        <v>-19955.169999999998</v>
      </c>
      <c r="K31" s="225"/>
    </row>
    <row r="32" spans="2:11" x14ac:dyDescent="0.25">
      <c r="B32" s="187" t="s">
        <v>503</v>
      </c>
      <c r="C32" s="181"/>
      <c r="D32" s="181" t="s">
        <v>475</v>
      </c>
      <c r="E32" s="344" t="s">
        <v>504</v>
      </c>
      <c r="F32" s="344"/>
      <c r="G32" s="344"/>
      <c r="H32" s="344"/>
      <c r="I32" s="182">
        <v>-509.43</v>
      </c>
      <c r="J32" s="182">
        <v>-19955.169999999998</v>
      </c>
      <c r="K32" s="225"/>
    </row>
    <row r="33" spans="2:11" ht="25.5" x14ac:dyDescent="0.25">
      <c r="B33" s="187" t="s">
        <v>588</v>
      </c>
      <c r="C33" s="181"/>
      <c r="D33" s="181">
        <v>392</v>
      </c>
      <c r="E33" s="344" t="s">
        <v>505</v>
      </c>
      <c r="F33" s="344"/>
      <c r="G33" s="344"/>
      <c r="H33" s="344"/>
      <c r="I33" s="182">
        <v>-509.43</v>
      </c>
      <c r="J33" s="182">
        <v>-19955.169999999998</v>
      </c>
      <c r="K33" s="225"/>
    </row>
    <row r="34" spans="2:11" ht="36.950000000000003" customHeight="1" x14ac:dyDescent="0.25">
      <c r="B34" s="187" t="s">
        <v>589</v>
      </c>
      <c r="C34" s="181"/>
      <c r="D34" s="181">
        <v>392</v>
      </c>
      <c r="E34" s="344" t="s">
        <v>273</v>
      </c>
      <c r="F34" s="344"/>
      <c r="G34" s="344"/>
      <c r="H34" s="344"/>
      <c r="I34" s="182">
        <v>-509.43</v>
      </c>
      <c r="J34" s="182">
        <v>-19955.169999999998</v>
      </c>
      <c r="K34" s="225"/>
    </row>
    <row r="35" spans="2:11" ht="26.25" customHeight="1" x14ac:dyDescent="0.25">
      <c r="B35" s="188" t="s">
        <v>506</v>
      </c>
      <c r="C35" s="179"/>
      <c r="D35" s="179" t="s">
        <v>475</v>
      </c>
      <c r="E35" s="342" t="s">
        <v>507</v>
      </c>
      <c r="F35" s="342"/>
      <c r="G35" s="342"/>
      <c r="H35" s="342"/>
      <c r="I35" s="180">
        <v>-748.05</v>
      </c>
      <c r="J35" s="180">
        <v>-8963.2000000000007</v>
      </c>
      <c r="K35" s="225"/>
    </row>
    <row r="36" spans="2:11" ht="25.5" x14ac:dyDescent="0.25">
      <c r="B36" s="187" t="s">
        <v>590</v>
      </c>
      <c r="C36" s="181"/>
      <c r="D36" s="181" t="s">
        <v>475</v>
      </c>
      <c r="E36" s="344" t="s">
        <v>508</v>
      </c>
      <c r="F36" s="344"/>
      <c r="G36" s="344"/>
      <c r="H36" s="344"/>
      <c r="I36" s="182">
        <v>-748.05</v>
      </c>
      <c r="J36" s="182">
        <v>-8963.2000000000007</v>
      </c>
      <c r="K36" s="225"/>
    </row>
    <row r="37" spans="2:11" ht="38.25" x14ac:dyDescent="0.25">
      <c r="B37" s="187" t="s">
        <v>591</v>
      </c>
      <c r="C37" s="181"/>
      <c r="D37" s="181">
        <v>392</v>
      </c>
      <c r="E37" s="344" t="s">
        <v>509</v>
      </c>
      <c r="F37" s="344"/>
      <c r="G37" s="344"/>
      <c r="H37" s="344"/>
      <c r="I37" s="182">
        <v>-691.34</v>
      </c>
      <c r="J37" s="182">
        <v>-1353.39</v>
      </c>
      <c r="K37" s="225"/>
    </row>
    <row r="38" spans="2:11" ht="79.5" customHeight="1" x14ac:dyDescent="0.25">
      <c r="B38" s="187" t="s">
        <v>592</v>
      </c>
      <c r="C38" s="181"/>
      <c r="D38" s="181">
        <v>392</v>
      </c>
      <c r="E38" s="344" t="s">
        <v>510</v>
      </c>
      <c r="F38" s="344"/>
      <c r="G38" s="344"/>
      <c r="H38" s="344"/>
      <c r="I38" s="182">
        <v>-51.51</v>
      </c>
      <c r="J38" s="182">
        <v>-501.34</v>
      </c>
      <c r="K38" s="225"/>
    </row>
    <row r="39" spans="2:11" ht="54" customHeight="1" x14ac:dyDescent="0.25">
      <c r="B39" s="187" t="s">
        <v>593</v>
      </c>
      <c r="C39" s="181"/>
      <c r="D39" s="181">
        <v>392</v>
      </c>
      <c r="E39" s="344" t="s">
        <v>511</v>
      </c>
      <c r="F39" s="344"/>
      <c r="G39" s="344"/>
      <c r="H39" s="344"/>
      <c r="I39" s="182">
        <v>-639.83000000000004</v>
      </c>
      <c r="J39" s="182">
        <v>-852.05</v>
      </c>
      <c r="K39" s="225"/>
    </row>
    <row r="40" spans="2:11" ht="27" customHeight="1" x14ac:dyDescent="0.25">
      <c r="B40" s="187" t="s">
        <v>594</v>
      </c>
      <c r="C40" s="181"/>
      <c r="D40" s="181">
        <v>392</v>
      </c>
      <c r="E40" s="344" t="s">
        <v>512</v>
      </c>
      <c r="F40" s="344"/>
      <c r="G40" s="344"/>
      <c r="H40" s="344"/>
      <c r="I40" s="182">
        <v>-56.71</v>
      </c>
      <c r="J40" s="182">
        <v>-7609.81</v>
      </c>
      <c r="K40" s="225"/>
    </row>
    <row r="41" spans="2:11" ht="25.5" x14ac:dyDescent="0.25">
      <c r="B41" s="188" t="s">
        <v>482</v>
      </c>
      <c r="C41" s="179"/>
      <c r="D41" s="179" t="s">
        <v>475</v>
      </c>
      <c r="E41" s="342" t="s">
        <v>483</v>
      </c>
      <c r="F41" s="342"/>
      <c r="G41" s="342"/>
      <c r="H41" s="342"/>
      <c r="I41" s="180">
        <v>-16750</v>
      </c>
      <c r="J41" s="180">
        <v>-8603</v>
      </c>
      <c r="K41" s="225"/>
    </row>
    <row r="42" spans="2:11" ht="25.5" x14ac:dyDescent="0.25">
      <c r="B42" s="188" t="s">
        <v>576</v>
      </c>
      <c r="C42" s="179"/>
      <c r="D42" s="179" t="s">
        <v>475</v>
      </c>
      <c r="E42" s="342" t="s">
        <v>486</v>
      </c>
      <c r="F42" s="342"/>
      <c r="G42" s="342"/>
      <c r="H42" s="342"/>
      <c r="I42" s="180">
        <v>-16750</v>
      </c>
      <c r="J42" s="180">
        <v>-8603</v>
      </c>
      <c r="K42" s="225"/>
    </row>
    <row r="43" spans="2:11" ht="39.75" customHeight="1" x14ac:dyDescent="0.25">
      <c r="B43" s="187" t="s">
        <v>595</v>
      </c>
      <c r="C43" s="181"/>
      <c r="D43" s="181">
        <v>392</v>
      </c>
      <c r="E43" s="344" t="s">
        <v>513</v>
      </c>
      <c r="F43" s="344"/>
      <c r="G43" s="344"/>
      <c r="H43" s="344"/>
      <c r="I43" s="182"/>
      <c r="J43" s="182">
        <v>-176.7</v>
      </c>
      <c r="K43" s="225"/>
    </row>
    <row r="44" spans="2:11" ht="90" customHeight="1" x14ac:dyDescent="0.25">
      <c r="B44" s="187" t="s">
        <v>596</v>
      </c>
      <c r="C44" s="181"/>
      <c r="D44" s="181">
        <v>392</v>
      </c>
      <c r="E44" s="344" t="s">
        <v>514</v>
      </c>
      <c r="F44" s="344"/>
      <c r="G44" s="344"/>
      <c r="H44" s="344"/>
      <c r="I44" s="182"/>
      <c r="J44" s="182">
        <v>-1926.3</v>
      </c>
      <c r="K44" s="225"/>
    </row>
    <row r="45" spans="2:11" ht="40.5" customHeight="1" x14ac:dyDescent="0.25">
      <c r="B45" s="187" t="s">
        <v>597</v>
      </c>
      <c r="C45" s="181"/>
      <c r="D45" s="181">
        <v>392</v>
      </c>
      <c r="E45" s="344" t="s">
        <v>515</v>
      </c>
      <c r="F45" s="344"/>
      <c r="G45" s="344"/>
      <c r="H45" s="344"/>
      <c r="I45" s="182">
        <v>-16750</v>
      </c>
      <c r="J45" s="182">
        <v>-6500</v>
      </c>
      <c r="K45" s="225"/>
    </row>
    <row r="46" spans="2:11" x14ac:dyDescent="0.25">
      <c r="B46" s="186" t="s">
        <v>243</v>
      </c>
      <c r="C46" s="179">
        <v>720</v>
      </c>
      <c r="D46" s="343" t="s">
        <v>474</v>
      </c>
      <c r="E46" s="343"/>
      <c r="F46" s="343"/>
      <c r="G46" s="343"/>
      <c r="H46" s="343"/>
      <c r="I46" s="180">
        <v>151789.35999999999</v>
      </c>
      <c r="J46" s="180">
        <v>2252592.21</v>
      </c>
      <c r="K46" s="225"/>
    </row>
    <row r="47" spans="2:11" x14ac:dyDescent="0.25">
      <c r="B47" s="186" t="s">
        <v>516</v>
      </c>
      <c r="C47" s="179"/>
      <c r="D47" s="179" t="s">
        <v>475</v>
      </c>
      <c r="E47" s="342" t="s">
        <v>517</v>
      </c>
      <c r="F47" s="342"/>
      <c r="G47" s="342"/>
      <c r="H47" s="342"/>
      <c r="I47" s="180">
        <v>151664.75</v>
      </c>
      <c r="J47" s="180">
        <v>2247695.2200000002</v>
      </c>
      <c r="K47" s="225"/>
    </row>
    <row r="48" spans="2:11" x14ac:dyDescent="0.25">
      <c r="B48" s="186" t="s">
        <v>518</v>
      </c>
      <c r="C48" s="179"/>
      <c r="D48" s="179" t="s">
        <v>475</v>
      </c>
      <c r="E48" s="342" t="s">
        <v>519</v>
      </c>
      <c r="F48" s="342"/>
      <c r="G48" s="342"/>
      <c r="H48" s="342"/>
      <c r="I48" s="182">
        <v>151664.75</v>
      </c>
      <c r="J48" s="182">
        <v>2225187.54</v>
      </c>
      <c r="K48" s="225"/>
    </row>
    <row r="49" spans="2:11" ht="25.5" x14ac:dyDescent="0.25">
      <c r="B49" s="187" t="s">
        <v>520</v>
      </c>
      <c r="C49" s="181"/>
      <c r="D49" s="181" t="s">
        <v>475</v>
      </c>
      <c r="E49" s="344" t="s">
        <v>521</v>
      </c>
      <c r="F49" s="344"/>
      <c r="G49" s="344"/>
      <c r="H49" s="344"/>
      <c r="I49" s="182">
        <v>151664.75</v>
      </c>
      <c r="J49" s="182">
        <v>2225187.54</v>
      </c>
      <c r="K49" s="225"/>
    </row>
    <row r="50" spans="2:11" ht="25.5" x14ac:dyDescent="0.25">
      <c r="B50" s="187" t="s">
        <v>598</v>
      </c>
      <c r="C50" s="181"/>
      <c r="D50" s="181">
        <v>392</v>
      </c>
      <c r="E50" s="344" t="s">
        <v>522</v>
      </c>
      <c r="F50" s="344"/>
      <c r="G50" s="344"/>
      <c r="H50" s="344"/>
      <c r="I50" s="182">
        <v>151664.75</v>
      </c>
      <c r="J50" s="182">
        <v>2225187.54</v>
      </c>
      <c r="K50" s="225"/>
    </row>
    <row r="51" spans="2:11" x14ac:dyDescent="0.25">
      <c r="B51" s="186" t="s">
        <v>523</v>
      </c>
      <c r="C51" s="179"/>
      <c r="D51" s="179" t="s">
        <v>475</v>
      </c>
      <c r="E51" s="342" t="s">
        <v>524</v>
      </c>
      <c r="F51" s="342"/>
      <c r="G51" s="342"/>
      <c r="H51" s="342"/>
      <c r="I51" s="180"/>
      <c r="J51" s="180">
        <v>14572.37</v>
      </c>
      <c r="K51" s="225"/>
    </row>
    <row r="52" spans="2:11" x14ac:dyDescent="0.25">
      <c r="B52" s="189" t="s">
        <v>525</v>
      </c>
      <c r="C52" s="181"/>
      <c r="D52" s="181" t="s">
        <v>475</v>
      </c>
      <c r="E52" s="344" t="s">
        <v>526</v>
      </c>
      <c r="F52" s="344"/>
      <c r="G52" s="344"/>
      <c r="H52" s="344"/>
      <c r="I52" s="182"/>
      <c r="J52" s="182">
        <v>14572.37</v>
      </c>
      <c r="K52" s="225"/>
    </row>
    <row r="53" spans="2:11" ht="25.5" x14ac:dyDescent="0.25">
      <c r="B53" s="187" t="s">
        <v>599</v>
      </c>
      <c r="C53" s="181"/>
      <c r="D53" s="181">
        <v>392</v>
      </c>
      <c r="E53" s="344" t="s">
        <v>527</v>
      </c>
      <c r="F53" s="344"/>
      <c r="G53" s="344"/>
      <c r="H53" s="344"/>
      <c r="I53" s="182"/>
      <c r="J53" s="182">
        <v>14572.37</v>
      </c>
      <c r="K53" s="225"/>
    </row>
    <row r="54" spans="2:11" ht="38.25" x14ac:dyDescent="0.25">
      <c r="B54" s="187" t="s">
        <v>600</v>
      </c>
      <c r="C54" s="181"/>
      <c r="D54" s="181">
        <v>392</v>
      </c>
      <c r="E54" s="344" t="s">
        <v>527</v>
      </c>
      <c r="F54" s="344"/>
      <c r="G54" s="344"/>
      <c r="H54" s="344"/>
      <c r="I54" s="182"/>
      <c r="J54" s="182">
        <v>14572.37</v>
      </c>
      <c r="K54" s="225"/>
    </row>
    <row r="55" spans="2:11" ht="25.5" x14ac:dyDescent="0.25">
      <c r="B55" s="188" t="s">
        <v>528</v>
      </c>
      <c r="C55" s="179"/>
      <c r="D55" s="179" t="s">
        <v>475</v>
      </c>
      <c r="E55" s="342" t="s">
        <v>529</v>
      </c>
      <c r="F55" s="342"/>
      <c r="G55" s="342"/>
      <c r="H55" s="342"/>
      <c r="I55" s="180"/>
      <c r="J55" s="180">
        <v>7935.3</v>
      </c>
      <c r="K55" s="225"/>
    </row>
    <row r="56" spans="2:11" ht="25.5" customHeight="1" x14ac:dyDescent="0.25">
      <c r="B56" s="187" t="s">
        <v>601</v>
      </c>
      <c r="C56" s="181"/>
      <c r="D56" s="181" t="s">
        <v>475</v>
      </c>
      <c r="E56" s="344" t="s">
        <v>530</v>
      </c>
      <c r="F56" s="344"/>
      <c r="G56" s="344"/>
      <c r="H56" s="344"/>
      <c r="I56" s="182"/>
      <c r="J56" s="182">
        <v>7935.3</v>
      </c>
      <c r="K56" s="225"/>
    </row>
    <row r="57" spans="2:11" ht="29.25" customHeight="1" x14ac:dyDescent="0.25">
      <c r="B57" s="187" t="s">
        <v>602</v>
      </c>
      <c r="C57" s="181"/>
      <c r="D57" s="181">
        <v>392</v>
      </c>
      <c r="E57" s="344" t="s">
        <v>531</v>
      </c>
      <c r="F57" s="344"/>
      <c r="G57" s="344"/>
      <c r="H57" s="344"/>
      <c r="I57" s="182"/>
      <c r="J57" s="182">
        <v>1311.7</v>
      </c>
      <c r="K57" s="225"/>
    </row>
    <row r="58" spans="2:11" ht="37.5" customHeight="1" x14ac:dyDescent="0.25">
      <c r="B58" s="187" t="s">
        <v>603</v>
      </c>
      <c r="C58" s="181"/>
      <c r="D58" s="181">
        <v>392</v>
      </c>
      <c r="E58" s="344" t="s">
        <v>532</v>
      </c>
      <c r="F58" s="344"/>
      <c r="G58" s="344"/>
      <c r="H58" s="344"/>
      <c r="I58" s="182"/>
      <c r="J58" s="182">
        <v>482.02</v>
      </c>
      <c r="K58" s="225"/>
    </row>
    <row r="59" spans="2:11" ht="78.75" customHeight="1" x14ac:dyDescent="0.25">
      <c r="B59" s="187" t="s">
        <v>658</v>
      </c>
      <c r="C59" s="181"/>
      <c r="D59" s="181">
        <v>392</v>
      </c>
      <c r="E59" s="344" t="s">
        <v>533</v>
      </c>
      <c r="F59" s="344"/>
      <c r="G59" s="344"/>
      <c r="H59" s="344"/>
      <c r="I59" s="182"/>
      <c r="J59" s="182">
        <v>829.67</v>
      </c>
      <c r="K59" s="225"/>
    </row>
    <row r="60" spans="2:11" ht="51" customHeight="1" x14ac:dyDescent="0.25">
      <c r="B60" s="187" t="s">
        <v>604</v>
      </c>
      <c r="C60" s="181"/>
      <c r="D60" s="181">
        <v>392</v>
      </c>
      <c r="E60" s="344" t="s">
        <v>534</v>
      </c>
      <c r="F60" s="344"/>
      <c r="G60" s="344"/>
      <c r="H60" s="344"/>
      <c r="I60" s="182"/>
      <c r="J60" s="182">
        <v>6623.61</v>
      </c>
      <c r="K60" s="225"/>
    </row>
    <row r="61" spans="2:11" ht="29.25" customHeight="1" x14ac:dyDescent="0.25">
      <c r="B61" s="188" t="s">
        <v>484</v>
      </c>
      <c r="C61" s="179"/>
      <c r="D61" s="179" t="s">
        <v>475</v>
      </c>
      <c r="E61" s="342" t="s">
        <v>485</v>
      </c>
      <c r="F61" s="342"/>
      <c r="G61" s="342"/>
      <c r="H61" s="342"/>
      <c r="I61" s="180">
        <v>124.62</v>
      </c>
      <c r="J61" s="180">
        <v>4897</v>
      </c>
      <c r="K61" s="225"/>
    </row>
    <row r="62" spans="2:11" ht="25.5" x14ac:dyDescent="0.25">
      <c r="B62" s="188" t="s">
        <v>577</v>
      </c>
      <c r="C62" s="179"/>
      <c r="D62" s="179" t="s">
        <v>475</v>
      </c>
      <c r="E62" s="342" t="s">
        <v>487</v>
      </c>
      <c r="F62" s="342"/>
      <c r="G62" s="342"/>
      <c r="H62" s="342"/>
      <c r="I62" s="180">
        <v>124.62</v>
      </c>
      <c r="J62" s="180">
        <v>4897</v>
      </c>
      <c r="K62" s="225"/>
    </row>
    <row r="63" spans="2:11" ht="39.6" customHeight="1" x14ac:dyDescent="0.25">
      <c r="B63" s="187" t="s">
        <v>605</v>
      </c>
      <c r="C63" s="181"/>
      <c r="D63" s="181">
        <v>392</v>
      </c>
      <c r="E63" s="344" t="s">
        <v>535</v>
      </c>
      <c r="F63" s="344"/>
      <c r="G63" s="344"/>
      <c r="H63" s="344"/>
      <c r="I63" s="182">
        <v>14.23</v>
      </c>
      <c r="J63" s="182">
        <v>4</v>
      </c>
      <c r="K63" s="225"/>
    </row>
    <row r="64" spans="2:11" ht="90.95" customHeight="1" x14ac:dyDescent="0.25">
      <c r="B64" s="187" t="s">
        <v>606</v>
      </c>
      <c r="C64" s="181"/>
      <c r="D64" s="181">
        <v>392</v>
      </c>
      <c r="E64" s="344" t="s">
        <v>536</v>
      </c>
      <c r="F64" s="344"/>
      <c r="G64" s="344"/>
      <c r="H64" s="344"/>
      <c r="I64" s="182">
        <v>110.38</v>
      </c>
      <c r="J64" s="182">
        <v>893</v>
      </c>
      <c r="K64" s="225"/>
    </row>
    <row r="65" spans="2:11" ht="42.75" customHeight="1" x14ac:dyDescent="0.25">
      <c r="B65" s="190" t="s">
        <v>607</v>
      </c>
      <c r="C65" s="183"/>
      <c r="D65" s="183">
        <v>392</v>
      </c>
      <c r="E65" s="346" t="s">
        <v>567</v>
      </c>
      <c r="F65" s="346"/>
      <c r="G65" s="346"/>
      <c r="H65" s="346"/>
      <c r="I65" s="184"/>
      <c r="J65" s="184">
        <v>3999.99</v>
      </c>
      <c r="K65" s="226"/>
    </row>
    <row r="66" spans="2:11" x14ac:dyDescent="0.25">
      <c r="B66" s="176"/>
      <c r="C66" s="175"/>
      <c r="D66" s="175"/>
      <c r="E66" s="175"/>
      <c r="F66" s="175"/>
      <c r="G66" s="175"/>
      <c r="H66" s="175"/>
      <c r="I66" s="175"/>
      <c r="J66" s="175"/>
      <c r="K66" s="175"/>
    </row>
    <row r="67" spans="2:11" ht="18.75" x14ac:dyDescent="0.25">
      <c r="B67" s="196" t="s">
        <v>241</v>
      </c>
    </row>
    <row r="68" spans="2:11" ht="18.75" x14ac:dyDescent="0.25">
      <c r="B68" s="196" t="s">
        <v>91</v>
      </c>
      <c r="C68" s="193"/>
      <c r="D68" s="193"/>
      <c r="E68" s="193"/>
      <c r="F68" s="193"/>
      <c r="G68" s="193"/>
      <c r="H68" s="193"/>
      <c r="I68" s="193"/>
      <c r="J68" s="345" t="s">
        <v>797</v>
      </c>
      <c r="K68" s="345"/>
    </row>
    <row r="72" spans="2:11" ht="16.5" x14ac:dyDescent="0.25">
      <c r="B72" s="194"/>
      <c r="C72" s="195"/>
      <c r="D72" s="195"/>
      <c r="E72" s="195"/>
      <c r="F72" s="195"/>
      <c r="G72" s="195"/>
      <c r="H72" s="195"/>
      <c r="I72" s="195"/>
      <c r="J72" s="195"/>
      <c r="K72" s="195"/>
    </row>
    <row r="73" spans="2:11" x14ac:dyDescent="0.25">
      <c r="B73" s="177"/>
      <c r="C73" s="175"/>
      <c r="D73" s="175"/>
      <c r="E73" s="175"/>
      <c r="F73" s="175"/>
      <c r="G73" s="175"/>
      <c r="H73" s="175"/>
      <c r="I73" s="175"/>
      <c r="J73" s="175"/>
      <c r="K73" s="175"/>
    </row>
    <row r="74" spans="2:11" x14ac:dyDescent="0.25">
      <c r="B74" s="177"/>
      <c r="C74" s="175"/>
      <c r="D74" s="175"/>
      <c r="E74" s="175"/>
      <c r="F74" s="175"/>
      <c r="G74" s="175"/>
      <c r="H74" s="175"/>
      <c r="I74" s="175"/>
      <c r="J74" s="175"/>
      <c r="K74" s="175"/>
    </row>
    <row r="75" spans="2:11" x14ac:dyDescent="0.25">
      <c r="B75" s="177"/>
      <c r="C75" s="175"/>
      <c r="D75" s="175"/>
      <c r="E75" s="175"/>
      <c r="F75" s="175"/>
      <c r="G75" s="175"/>
      <c r="H75" s="175"/>
      <c r="I75" s="175"/>
      <c r="J75" s="175"/>
      <c r="K75" s="175"/>
    </row>
    <row r="76" spans="2:11" x14ac:dyDescent="0.25">
      <c r="B76" s="177"/>
      <c r="C76" s="175"/>
      <c r="D76" s="175"/>
      <c r="E76" s="175"/>
      <c r="F76" s="175"/>
      <c r="G76" s="175"/>
      <c r="H76" s="175"/>
      <c r="I76" s="175"/>
      <c r="J76" s="175"/>
      <c r="K76" s="175"/>
    </row>
    <row r="77" spans="2:11" x14ac:dyDescent="0.25">
      <c r="B77" s="177"/>
      <c r="C77" s="175"/>
      <c r="D77" s="175"/>
      <c r="E77" s="175"/>
      <c r="F77" s="175"/>
      <c r="G77" s="175"/>
      <c r="H77" s="175"/>
      <c r="I77" s="175"/>
      <c r="J77" s="175"/>
      <c r="K77" s="175"/>
    </row>
    <row r="78" spans="2:11" x14ac:dyDescent="0.25">
      <c r="B78" s="177"/>
      <c r="C78" s="175"/>
      <c r="D78" s="175"/>
      <c r="E78" s="175"/>
      <c r="F78" s="175"/>
      <c r="G78" s="175"/>
      <c r="H78" s="175"/>
      <c r="I78" s="175"/>
      <c r="J78" s="175"/>
      <c r="K78" s="175"/>
    </row>
    <row r="79" spans="2:11" x14ac:dyDescent="0.25">
      <c r="B79" s="177"/>
      <c r="C79" s="175"/>
      <c r="D79" s="175"/>
      <c r="E79" s="175"/>
      <c r="F79" s="175"/>
      <c r="G79" s="175"/>
      <c r="H79" s="175"/>
      <c r="I79" s="175"/>
      <c r="J79" s="175"/>
      <c r="K79" s="175"/>
    </row>
    <row r="80" spans="2:11" x14ac:dyDescent="0.25">
      <c r="B80" s="177"/>
      <c r="C80" s="175"/>
      <c r="D80" s="175"/>
      <c r="E80" s="175"/>
      <c r="F80" s="175"/>
      <c r="G80" s="175"/>
      <c r="H80" s="175"/>
      <c r="I80" s="175"/>
      <c r="J80" s="175"/>
      <c r="K80" s="175"/>
    </row>
    <row r="81" spans="2:11" x14ac:dyDescent="0.25">
      <c r="B81" s="177"/>
      <c r="C81" s="175"/>
      <c r="D81" s="175"/>
      <c r="E81" s="175"/>
      <c r="F81" s="175"/>
      <c r="G81" s="175"/>
      <c r="H81" s="175"/>
      <c r="I81" s="175"/>
      <c r="J81" s="175"/>
      <c r="K81" s="175"/>
    </row>
    <row r="82" spans="2:11" x14ac:dyDescent="0.25">
      <c r="B82" s="177"/>
      <c r="C82" s="175"/>
      <c r="D82" s="175"/>
      <c r="E82" s="175"/>
      <c r="F82" s="175"/>
      <c r="G82" s="175"/>
      <c r="H82" s="175"/>
      <c r="I82" s="175"/>
      <c r="J82" s="175"/>
      <c r="K82" s="175"/>
    </row>
    <row r="83" spans="2:11" x14ac:dyDescent="0.25">
      <c r="B83" s="178"/>
      <c r="C83" s="175"/>
      <c r="D83" s="175"/>
      <c r="E83" s="175"/>
      <c r="F83" s="175"/>
      <c r="G83" s="175"/>
      <c r="H83" s="175"/>
      <c r="I83" s="175"/>
      <c r="J83" s="175"/>
      <c r="K83" s="175"/>
    </row>
    <row r="84" spans="2:11" x14ac:dyDescent="0.25">
      <c r="B84" s="177"/>
      <c r="C84" s="175"/>
      <c r="D84" s="175"/>
      <c r="E84" s="175"/>
      <c r="F84" s="175"/>
      <c r="G84" s="175"/>
      <c r="H84" s="175"/>
      <c r="I84" s="175"/>
      <c r="J84" s="175"/>
      <c r="K84" s="175"/>
    </row>
    <row r="85" spans="2:11" x14ac:dyDescent="0.25">
      <c r="B85" s="177"/>
      <c r="C85" s="175"/>
      <c r="D85" s="175"/>
      <c r="E85" s="175"/>
      <c r="F85" s="175"/>
      <c r="G85" s="175"/>
      <c r="H85" s="175"/>
      <c r="I85" s="175"/>
      <c r="J85" s="175"/>
      <c r="K85" s="175"/>
    </row>
    <row r="86" spans="2:11" x14ac:dyDescent="0.25">
      <c r="B86" s="177"/>
      <c r="C86" s="175"/>
      <c r="D86" s="175"/>
      <c r="E86" s="175"/>
      <c r="F86" s="175"/>
      <c r="G86" s="175"/>
      <c r="H86" s="175"/>
      <c r="I86" s="175"/>
      <c r="J86" s="175"/>
      <c r="K86" s="175"/>
    </row>
    <row r="87" spans="2:11" x14ac:dyDescent="0.25">
      <c r="B87" s="177"/>
      <c r="C87" s="175"/>
      <c r="D87" s="175"/>
      <c r="E87" s="175"/>
      <c r="F87" s="175"/>
      <c r="G87" s="175"/>
      <c r="H87" s="175"/>
      <c r="I87" s="175"/>
      <c r="J87" s="175"/>
      <c r="K87" s="175"/>
    </row>
    <row r="88" spans="2:11" x14ac:dyDescent="0.25">
      <c r="B88" s="177"/>
      <c r="C88" s="175"/>
      <c r="D88" s="175"/>
      <c r="E88" s="175"/>
      <c r="F88" s="175"/>
      <c r="G88" s="175"/>
      <c r="H88" s="175"/>
      <c r="I88" s="175"/>
      <c r="J88" s="175"/>
      <c r="K88" s="175"/>
    </row>
    <row r="89" spans="2:11" x14ac:dyDescent="0.25">
      <c r="B89" s="177"/>
      <c r="C89" s="175"/>
      <c r="D89" s="175"/>
      <c r="E89" s="175"/>
      <c r="F89" s="175"/>
      <c r="G89" s="175"/>
      <c r="H89" s="175"/>
      <c r="I89" s="175"/>
      <c r="J89" s="175"/>
      <c r="K89" s="175"/>
    </row>
    <row r="90" spans="2:11" x14ac:dyDescent="0.25">
      <c r="B90" s="177"/>
      <c r="C90" s="175"/>
      <c r="D90" s="175"/>
      <c r="E90" s="175"/>
      <c r="F90" s="175"/>
      <c r="G90" s="175"/>
      <c r="H90" s="175"/>
      <c r="I90" s="175"/>
      <c r="J90" s="175"/>
      <c r="K90" s="175"/>
    </row>
  </sheetData>
  <mergeCells count="67">
    <mergeCell ref="J68:K68"/>
    <mergeCell ref="E60:H60"/>
    <mergeCell ref="E61:H61"/>
    <mergeCell ref="E62:H62"/>
    <mergeCell ref="E63:H63"/>
    <mergeCell ref="E64:H64"/>
    <mergeCell ref="E65:H65"/>
    <mergeCell ref="E59:H59"/>
    <mergeCell ref="E48:H48"/>
    <mergeCell ref="E49:H49"/>
    <mergeCell ref="E50:H50"/>
    <mergeCell ref="E51:H51"/>
    <mergeCell ref="E52:H52"/>
    <mergeCell ref="E53:H53"/>
    <mergeCell ref="E54:H54"/>
    <mergeCell ref="E55:H55"/>
    <mergeCell ref="E56:H56"/>
    <mergeCell ref="E57:H57"/>
    <mergeCell ref="E58:H58"/>
    <mergeCell ref="E47:H47"/>
    <mergeCell ref="E36:H36"/>
    <mergeCell ref="E37:H37"/>
    <mergeCell ref="E38:H38"/>
    <mergeCell ref="E39:H39"/>
    <mergeCell ref="E40:H40"/>
    <mergeCell ref="E41:H41"/>
    <mergeCell ref="E42:H42"/>
    <mergeCell ref="E43:H43"/>
    <mergeCell ref="E44:H44"/>
    <mergeCell ref="E45:H45"/>
    <mergeCell ref="D46:H46"/>
    <mergeCell ref="E35:H35"/>
    <mergeCell ref="D24:H24"/>
    <mergeCell ref="D25:H25"/>
    <mergeCell ref="D26:H26"/>
    <mergeCell ref="E27:H27"/>
    <mergeCell ref="E28:H28"/>
    <mergeCell ref="E29:H29"/>
    <mergeCell ref="E30:H30"/>
    <mergeCell ref="E31:H31"/>
    <mergeCell ref="E32:H32"/>
    <mergeCell ref="E33:H33"/>
    <mergeCell ref="E34:H34"/>
    <mergeCell ref="E23:H23"/>
    <mergeCell ref="E12:H12"/>
    <mergeCell ref="E13:H13"/>
    <mergeCell ref="E14:H14"/>
    <mergeCell ref="E15:H15"/>
    <mergeCell ref="E16:H16"/>
    <mergeCell ref="E17:H17"/>
    <mergeCell ref="E18:H18"/>
    <mergeCell ref="E19:H19"/>
    <mergeCell ref="E20:H20"/>
    <mergeCell ref="E21:H21"/>
    <mergeCell ref="E22:H22"/>
    <mergeCell ref="E11:H11"/>
    <mergeCell ref="B2:K2"/>
    <mergeCell ref="B4:B5"/>
    <mergeCell ref="C4:C5"/>
    <mergeCell ref="D4:H5"/>
    <mergeCell ref="I4:I5"/>
    <mergeCell ref="J4:K4"/>
    <mergeCell ref="D6:H6"/>
    <mergeCell ref="D7:H7"/>
    <mergeCell ref="D8:H8"/>
    <mergeCell ref="E9:H9"/>
    <mergeCell ref="E10:H10"/>
  </mergeCells>
  <pageMargins left="0.70866141732283472" right="0.70866141732283472" top="0.74803149606299213" bottom="0.74803149606299213" header="0.31496062992125984" footer="0.31496062992125984"/>
  <pageSetup paperSize="9" scale="70" firstPageNumber="15" fitToHeight="2" orientation="portrait" useFirstPageNumber="1" r:id="rId1"/>
  <headerFooter>
    <oddHeader xml:space="preserve">&amp;C&amp;P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Доходы</vt:lpstr>
      <vt:lpstr>Расходы</vt:lpstr>
      <vt:lpstr>Приложение №4 СХ</vt:lpstr>
      <vt:lpstr>Приложение №4 СХ_субс</vt:lpstr>
      <vt:lpstr>Лист1</vt:lpstr>
      <vt:lpstr>Источники</vt:lpstr>
      <vt:lpstr>Доходы!Заголовки_для_печати</vt:lpstr>
      <vt:lpstr>Источники!Заголовки_для_печати</vt:lpstr>
      <vt:lpstr>'Приложение №4 СХ'!Заголовки_для_печати</vt:lpstr>
      <vt:lpstr>'Приложение №4 СХ_субс'!Заголовки_для_печати</vt:lpstr>
      <vt:lpstr>Расходы!Заголовки_для_печати</vt:lpstr>
      <vt:lpstr>Доходы!Область_печати</vt:lpstr>
      <vt:lpstr>'Приложение №4 СХ'!Область_печати</vt:lpstr>
      <vt:lpstr>Расходы!Область_печати</vt:lpstr>
    </vt:vector>
  </TitlesOfParts>
  <Company>FK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Киселев А.М.</dc:creator>
  <cp:lastModifiedBy>Колчеева О.О.</cp:lastModifiedBy>
  <cp:lastPrinted>2022-05-24T07:38:46Z</cp:lastPrinted>
  <dcterms:created xsi:type="dcterms:W3CDTF">2010-08-04T11:08:44Z</dcterms:created>
  <dcterms:modified xsi:type="dcterms:W3CDTF">2022-05-24T13:28:33Z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Public">
    <vt:lpwstr>0</vt:lpwstr>
  </property>
  <property fmtid="{D5CDD505-2E9C-101B-9397-08002B2CF9AE}" pid="3" name="PublishDate">
    <vt:lpwstr>2010-08-17T00:00:00Z</vt:lpwstr>
  </property>
  <property fmtid="{D5CDD505-2E9C-101B-9397-08002B2CF9AE}" pid="4" name="Position">
    <vt:lpwstr>100.000000000000</vt:lpwstr>
  </property>
  <property fmtid="{D5CDD505-2E9C-101B-9397-08002B2CF9AE}" pid="5" name="PositionInView">
    <vt:lpwstr>100.000000000000</vt:lpwstr>
  </property>
  <property fmtid="{D5CDD505-2E9C-101B-9397-08002B2CF9AE}" pid="6" name="StatusExt">
    <vt:lpwstr>Без статуса</vt:lpwstr>
  </property>
  <property fmtid="{D5CDD505-2E9C-101B-9397-08002B2CF9AE}" pid="7" name="ContentType">
    <vt:lpwstr>Документ с атрибутами</vt:lpwstr>
  </property>
  <property fmtid="{D5CDD505-2E9C-101B-9397-08002B2CF9AE}" pid="8" name="FullName">
    <vt:lpwstr>&lt;div&gt;Отчет об исполнении консолидированного бюджета Российской Федерации и бюджетов государственных внебюджетных фондов на 1 июля 2010 года&lt;/div&gt;</vt:lpwstr>
  </property>
</Properties>
</file>