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Vasilets_VA\Desktop\240212_Приложения по старым нормам\"/>
    </mc:Choice>
  </mc:AlternateContent>
  <bookViews>
    <workbookView xWindow="28680" yWindow="-120" windowWidth="29040" windowHeight="15840"/>
  </bookViews>
  <sheets>
    <sheet name="Параметры объектов" sheetId="1" r:id="rId1"/>
  </sheets>
  <definedNames>
    <definedName name="_xlnm._FilterDatabase" localSheetId="0" hidden="1">'Параметры объектов'!#REF!</definedName>
    <definedName name="_xlnm.Print_Titles" localSheetId="0">'Параметры объектов'!$4:$4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" l="1"/>
  <c r="J42" i="1" s="1"/>
  <c r="F38" i="1"/>
  <c r="R40" i="1" s="1"/>
  <c r="F34" i="1"/>
  <c r="R37" i="1" s="1"/>
  <c r="F29" i="1"/>
  <c r="T32" i="1" s="1"/>
  <c r="F26" i="1"/>
  <c r="H26" i="1" s="1"/>
  <c r="F20" i="1"/>
  <c r="R25" i="1" s="1"/>
  <c r="F14" i="1"/>
  <c r="T19" i="1" s="1"/>
  <c r="T42" i="1" l="1"/>
  <c r="R16" i="1"/>
  <c r="R36" i="1"/>
  <c r="H29" i="1"/>
  <c r="T40" i="1"/>
  <c r="U40" i="1" s="1"/>
  <c r="R43" i="1"/>
  <c r="T43" i="1"/>
  <c r="R44" i="1"/>
  <c r="T44" i="1"/>
  <c r="U44" i="1" s="1"/>
  <c r="T37" i="1"/>
  <c r="U37" i="1" s="1"/>
  <c r="R41" i="1"/>
  <c r="T41" i="1"/>
  <c r="U41" i="1" s="1"/>
  <c r="J26" i="1"/>
  <c r="K26" i="1" s="1"/>
  <c r="T24" i="1"/>
  <c r="R19" i="1"/>
  <c r="U19" i="1" s="1"/>
  <c r="R42" i="1"/>
  <c r="T25" i="1"/>
  <c r="U25" i="1" s="1"/>
  <c r="R20" i="1"/>
  <c r="T20" i="1"/>
  <c r="J29" i="1"/>
  <c r="K29" i="1" s="1"/>
  <c r="R26" i="1"/>
  <c r="R28" i="1"/>
  <c r="T26" i="1"/>
  <c r="T28" i="1"/>
  <c r="H35" i="1"/>
  <c r="R29" i="1"/>
  <c r="R30" i="1"/>
  <c r="R18" i="1"/>
  <c r="R27" i="1"/>
  <c r="T27" i="1"/>
  <c r="J35" i="1"/>
  <c r="T29" i="1"/>
  <c r="T30" i="1"/>
  <c r="T18" i="1"/>
  <c r="T22" i="1"/>
  <c r="J34" i="1"/>
  <c r="H38" i="1"/>
  <c r="R24" i="1"/>
  <c r="J38" i="1"/>
  <c r="K38" i="1" s="1"/>
  <c r="J14" i="1"/>
  <c r="H42" i="1"/>
  <c r="K42" i="1" s="1"/>
  <c r="R38" i="1"/>
  <c r="R15" i="1"/>
  <c r="R35" i="1"/>
  <c r="R17" i="1"/>
  <c r="R33" i="1"/>
  <c r="H34" i="1"/>
  <c r="H14" i="1"/>
  <c r="R34" i="1"/>
  <c r="R31" i="1"/>
  <c r="H15" i="1"/>
  <c r="T34" i="1"/>
  <c r="T31" i="1"/>
  <c r="J15" i="1"/>
  <c r="T38" i="1"/>
  <c r="T15" i="1"/>
  <c r="T35" i="1"/>
  <c r="T17" i="1"/>
  <c r="T33" i="1"/>
  <c r="R23" i="1"/>
  <c r="T16" i="1"/>
  <c r="U16" i="1" s="1"/>
  <c r="T36" i="1"/>
  <c r="U36" i="1" s="1"/>
  <c r="T23" i="1"/>
  <c r="H20" i="1"/>
  <c r="R14" i="1"/>
  <c r="R21" i="1"/>
  <c r="R39" i="1"/>
  <c r="R32" i="1"/>
  <c r="U32" i="1" s="1"/>
  <c r="J20" i="1"/>
  <c r="T14" i="1"/>
  <c r="T21" i="1"/>
  <c r="T39" i="1"/>
  <c r="R22" i="1"/>
  <c r="F7" i="1"/>
  <c r="O7" i="1" s="1"/>
  <c r="F8" i="1"/>
  <c r="M8" i="1" s="1"/>
  <c r="F9" i="1"/>
  <c r="M9" i="1" s="1"/>
  <c r="F10" i="1"/>
  <c r="M10" i="1" s="1"/>
  <c r="F11" i="1"/>
  <c r="O11" i="1" s="1"/>
  <c r="F12" i="1"/>
  <c r="M12" i="1" s="1"/>
  <c r="F6" i="1"/>
  <c r="O6" i="1" s="1"/>
  <c r="U42" i="1" l="1"/>
  <c r="U15" i="1"/>
  <c r="U38" i="1"/>
  <c r="U43" i="1"/>
  <c r="U20" i="1"/>
  <c r="U17" i="1"/>
  <c r="U30" i="1"/>
  <c r="O12" i="1"/>
  <c r="P12" i="1" s="1"/>
  <c r="U39" i="1"/>
  <c r="U34" i="1"/>
  <c r="U29" i="1"/>
  <c r="U21" i="1"/>
  <c r="O8" i="1"/>
  <c r="P8" i="1" s="1"/>
  <c r="M7" i="1"/>
  <c r="P7" i="1" s="1"/>
  <c r="U14" i="1"/>
  <c r="U24" i="1"/>
  <c r="M11" i="1"/>
  <c r="P11" i="1" s="1"/>
  <c r="K14" i="1"/>
  <c r="U22" i="1"/>
  <c r="U26" i="1"/>
  <c r="U23" i="1"/>
  <c r="U28" i="1"/>
  <c r="K34" i="1"/>
  <c r="U33" i="1"/>
  <c r="K15" i="1"/>
  <c r="O10" i="1"/>
  <c r="P10" i="1" s="1"/>
  <c r="K35" i="1"/>
  <c r="U31" i="1"/>
  <c r="M6" i="1"/>
  <c r="P6" i="1" s="1"/>
  <c r="U35" i="1"/>
  <c r="O9" i="1"/>
  <c r="P9" i="1" s="1"/>
  <c r="K20" i="1"/>
  <c r="U27" i="1"/>
  <c r="U18" i="1"/>
</calcChain>
</file>

<file path=xl/sharedStrings.xml><?xml version="1.0" encoding="utf-8"?>
<sst xmlns="http://schemas.openxmlformats.org/spreadsheetml/2006/main" count="55" uniqueCount="53">
  <si>
    <t>Примечание</t>
  </si>
  <si>
    <t>Наименование муниципального образования</t>
  </si>
  <si>
    <t>Год ввода в эксплуатацию</t>
  </si>
  <si>
    <t>Объекты дошкольного образования</t>
  </si>
  <si>
    <t>Объекты среднего общего образования</t>
  </si>
  <si>
    <t>Площадь объекта (кв. м)</t>
  </si>
  <si>
    <t>Стоимость объекта                 (тыс. рублей)</t>
  </si>
  <si>
    <t>Наименование объекта дошкольного/среднего общего образования (количество учащихся/воспитанников)</t>
  </si>
  <si>
    <t>г. Махачкала,</t>
  </si>
  <si>
    <t>Хасавюртовский район</t>
  </si>
  <si>
    <t>г. Каспийск</t>
  </si>
  <si>
    <t>МКОУ "Новокостекская СОШ" Хасавюртовского района Республики Дагестан</t>
  </si>
  <si>
    <t>с. Карабудахкент Карабудахкентского района</t>
  </si>
  <si>
    <t>Школа на 320 ученических мест в с. Охли Левашинского района</t>
  </si>
  <si>
    <t>с. Охли Левашинского района</t>
  </si>
  <si>
    <t>с.Тагиркент
сельсовета "Эбдалаинский" муниципального района"Левашинский район"</t>
  </si>
  <si>
    <t>с. Тарумовка Тарумовский район</t>
  </si>
  <si>
    <t>с. Нечаевка Кизилюртовский
район</t>
  </si>
  <si>
    <t>с. Куруш Хасавюртовский район</t>
  </si>
  <si>
    <t>с. Каякент Каякентского района</t>
  </si>
  <si>
    <t>с. Коркмаскала,
Кумторкалинский район</t>
  </si>
  <si>
    <t>с. Маджалис,
Кайтагский район</t>
  </si>
  <si>
    <t>Площадь спортивного зала, кв. м (при наличии нескольких - площадь каждого)</t>
  </si>
  <si>
    <t>Площадь музыкального зала или объединенного с спортзалом, кв. м (при наличии нескольких - площадь каждого)</t>
  </si>
  <si>
    <t>Площадь лаборантских при кабинетах физики, химии, биологии и др., кв. м (при наличии нескольких - площадь каждой)</t>
  </si>
  <si>
    <t>Стоимость 1 кв. м            (тыс. рублей)</t>
  </si>
  <si>
    <t>Стоимость устройства спортивного зала (тыс. рублей, расчетно)</t>
  </si>
  <si>
    <t>Нормативная площадь спортивного зала, кв. м *</t>
  </si>
  <si>
    <t>Стоимость устройства спортивного зала по нормативу (тыс. рублей, расчетно)</t>
  </si>
  <si>
    <t>Стоимость устройства мызыкального зала (тыс. рублей, расчетно)</t>
  </si>
  <si>
    <t xml:space="preserve">Нормативная площадь музыкального зала, кв. м </t>
  </si>
  <si>
    <t>Стоимость устройства музыкального зала по нормативу (тыс. рублей, расчетно)</t>
  </si>
  <si>
    <t>Стоимость устройства лаборантской (тыс. рублей, расчетно)</t>
  </si>
  <si>
    <t xml:space="preserve">Нормативная площадь лаборантской, кв. м </t>
  </si>
  <si>
    <t>Примечание: * количество занимающихся в спортзале одновременно принято из расчета по 25 (1 класс) и 50 человек (2 класса)</t>
  </si>
  <si>
    <t>Дошкольная образовательная организация на 250 мест в с.Тагиркент, сельсовета "Эбдалаинский" муниципального района"Левашинский район"
Республики Дагестан</t>
  </si>
  <si>
    <t xml:space="preserve">Строительство общеобразовательно й организации на 700 ученических мест </t>
  </si>
  <si>
    <t>Общеобразовательн ая организация на 300 мест ан</t>
  </si>
  <si>
    <t xml:space="preserve">МКОУ "Эндерейская СОШ № 1" </t>
  </si>
  <si>
    <t xml:space="preserve">МКОУ "Солнечная СОШ", </t>
  </si>
  <si>
    <t xml:space="preserve">Общеобразовательная организация на 1224 ученических места </t>
  </si>
  <si>
    <t xml:space="preserve">Дошкольная образовательная организация в с. Тарумовка </t>
  </si>
  <si>
    <t xml:space="preserve">Дошкольная образовательная организация с. Нечаевка </t>
  </si>
  <si>
    <t>Дошкольная образовательная организация с. Куруш Хасавюртовский район</t>
  </si>
  <si>
    <t>Дошкольная образовательная организация с. Каякент Каякентского района</t>
  </si>
  <si>
    <t>Дошкольная образовательная организация на 120 мест в с. Коркмаскала</t>
  </si>
  <si>
    <t>Дошкольная образовательная организация на 150 мест в с. Маджалис</t>
  </si>
  <si>
    <t>Превышение фактической стоимости над стоимостью по нормативной площади(тыс. рублей, расчетно)</t>
  </si>
  <si>
    <t>Превышение фактической стоимости над стоимостью по нормативной площади (тыс. рублей, расчетно)</t>
  </si>
  <si>
    <t>Превышение фактической стоимости над стоимостью по нормативной площади  (тыс. рублей, расчетно)</t>
  </si>
  <si>
    <t>Информация о площади и стоимости отдельных помещений объектов дошкольного образования и среднего общего образования Республики Дагестан</t>
  </si>
  <si>
    <t>Стоимость устройства лаборантской по нормативу площади (тыс. рублей, расчетно)</t>
  </si>
  <si>
    <t>Приложение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</si>
</sst>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"/>
  </numFmts>
  <fonts count="10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164" fontId="8" fillId="0" borderId="0" applyFont="0" applyFill="0" applyBorder="0" applyAlignment="0" applyProtection="0"/>
    <xf numFmtId="0" fontId="5" fillId="0" borderId="0"/>
    <xf numFmtId="0" fontId="1" fillId="0" borderId="0"/>
  </cellStyleXfs>
  <cellXfs count="38">
    <xf numFmtId="0" fontId="0" fillId="0" borderId="0" xfId="0"/>
    <xf numFmtId="0" fontId="4" fillId="0" borderId="0" xfId="0" applyFont="1"/>
    <xf numFmtId="0" fontId="3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top"/>
    </xf>
    <xf numFmtId="165" fontId="4" fillId="0" borderId="1" xfId="0" applyNumberFormat="1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165" fontId="2" fillId="5" borderId="1" xfId="0" applyNumberFormat="1" applyFont="1" applyFill="1" applyBorder="1" applyAlignment="1">
      <alignment horizontal="center" vertical="center"/>
    </xf>
    <xf numFmtId="165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top"/>
    </xf>
    <xf numFmtId="165" fontId="2" fillId="5" borderId="1" xfId="0" applyNumberFormat="1" applyFont="1" applyFill="1" applyBorder="1" applyAlignment="1">
      <alignment horizontal="center" vertical="top" wrapText="1"/>
    </xf>
    <xf numFmtId="165" fontId="2" fillId="5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165" fontId="4" fillId="5" borderId="1" xfId="0" applyNumberFormat="1" applyFont="1" applyFill="1" applyBorder="1" applyAlignment="1">
      <alignment horizontal="center" vertical="top" wrapText="1"/>
    </xf>
    <xf numFmtId="165" fontId="4" fillId="5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6">
    <cellStyle name="Обычный" xfId="0" builtinId="0"/>
    <cellStyle name="Обычный 2" xfId="1"/>
    <cellStyle name="Обычный 3" xfId="2"/>
    <cellStyle name="Обычный 5" xfId="4"/>
    <cellStyle name="Обычный 5 2" xfId="5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6"/>
  <sheetViews>
    <sheetView tabSelected="1" topLeftCell="F1" zoomScale="75" zoomScaleNormal="75" zoomScaleSheetLayoutView="100" workbookViewId="0">
      <pane ySplit="4" topLeftCell="A15" activePane="bottomLeft" state="frozen"/>
      <selection pane="bottomLeft" activeCell="S44" sqref="S44"/>
    </sheetView>
  </sheetViews>
  <sheetFormatPr defaultColWidth="11" defaultRowHeight="15.75" x14ac:dyDescent="0.25"/>
  <cols>
    <col min="1" max="1" width="24.25" style="1" customWidth="1"/>
    <col min="2" max="2" width="48.5" style="1" customWidth="1"/>
    <col min="3" max="3" width="15" style="1" customWidth="1"/>
    <col min="4" max="4" width="10.25" style="1" customWidth="1"/>
    <col min="5" max="5" width="17.375" style="1" bestFit="1" customWidth="1"/>
    <col min="6" max="6" width="17.375" style="1" customWidth="1"/>
    <col min="7" max="11" width="20.625" style="1" customWidth="1"/>
    <col min="12" max="16" width="22.125" style="1" customWidth="1"/>
    <col min="17" max="21" width="25.25" style="1" customWidth="1"/>
    <col min="22" max="22" width="18.625" style="1" bestFit="1" customWidth="1"/>
    <col min="23" max="16384" width="11" style="1"/>
  </cols>
  <sheetData>
    <row r="1" spans="1:22" ht="18.75" x14ac:dyDescent="0.3">
      <c r="L1" s="3"/>
      <c r="M1" s="3"/>
      <c r="N1" s="3"/>
      <c r="O1" s="3"/>
      <c r="P1" s="3"/>
      <c r="Q1" s="3"/>
      <c r="R1" s="3"/>
      <c r="S1" s="3"/>
      <c r="T1" s="3"/>
      <c r="U1" s="3"/>
      <c r="V1" s="4" t="s">
        <v>52</v>
      </c>
    </row>
    <row r="2" spans="1:22" s="2" customFormat="1" ht="45.75" customHeight="1" x14ac:dyDescent="0.25">
      <c r="A2" s="31" t="s">
        <v>50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spans="1:22" ht="18.75" x14ac:dyDescent="0.3"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s="30" customFormat="1" ht="124.15" customHeight="1" x14ac:dyDescent="0.25">
      <c r="A4" s="5" t="s">
        <v>1</v>
      </c>
      <c r="B4" s="5" t="s">
        <v>7</v>
      </c>
      <c r="C4" s="5" t="s">
        <v>2</v>
      </c>
      <c r="D4" s="5" t="s">
        <v>5</v>
      </c>
      <c r="E4" s="5" t="s">
        <v>6</v>
      </c>
      <c r="F4" s="5" t="s">
        <v>25</v>
      </c>
      <c r="G4" s="11" t="s">
        <v>22</v>
      </c>
      <c r="H4" s="11" t="s">
        <v>26</v>
      </c>
      <c r="I4" s="11" t="s">
        <v>27</v>
      </c>
      <c r="J4" s="11" t="s">
        <v>28</v>
      </c>
      <c r="K4" s="11" t="s">
        <v>47</v>
      </c>
      <c r="L4" s="12" t="s">
        <v>23</v>
      </c>
      <c r="M4" s="12" t="s">
        <v>29</v>
      </c>
      <c r="N4" s="12" t="s">
        <v>30</v>
      </c>
      <c r="O4" s="12" t="s">
        <v>31</v>
      </c>
      <c r="P4" s="12" t="s">
        <v>48</v>
      </c>
      <c r="Q4" s="13" t="s">
        <v>24</v>
      </c>
      <c r="R4" s="13" t="s">
        <v>32</v>
      </c>
      <c r="S4" s="13" t="s">
        <v>33</v>
      </c>
      <c r="T4" s="13" t="s">
        <v>51</v>
      </c>
      <c r="U4" s="13" t="s">
        <v>49</v>
      </c>
      <c r="V4" s="5" t="s">
        <v>0</v>
      </c>
    </row>
    <row r="5" spans="1:22" x14ac:dyDescent="0.25">
      <c r="A5" s="32" t="s">
        <v>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4"/>
    </row>
    <row r="6" spans="1:22" s="7" customFormat="1" ht="60" x14ac:dyDescent="0.25">
      <c r="A6" s="6" t="s">
        <v>15</v>
      </c>
      <c r="B6" s="6" t="s">
        <v>35</v>
      </c>
      <c r="C6" s="8">
        <v>2023</v>
      </c>
      <c r="D6" s="14">
        <v>5354.94</v>
      </c>
      <c r="E6" s="14">
        <v>236627.57699999999</v>
      </c>
      <c r="F6" s="14">
        <f>E6/D6</f>
        <v>44.188651413461216</v>
      </c>
      <c r="G6" s="14"/>
      <c r="H6" s="14"/>
      <c r="I6" s="14"/>
      <c r="J6" s="14"/>
      <c r="K6" s="14"/>
      <c r="L6" s="14">
        <v>80.260000000000005</v>
      </c>
      <c r="M6" s="14">
        <f>L6*F6</f>
        <v>3546.5811624443973</v>
      </c>
      <c r="N6" s="14">
        <v>75</v>
      </c>
      <c r="O6" s="14">
        <f>N6*F6</f>
        <v>3314.1488560095913</v>
      </c>
      <c r="P6" s="14">
        <f>M6-O6</f>
        <v>232.43230643480592</v>
      </c>
      <c r="Q6" s="14"/>
      <c r="R6" s="14"/>
      <c r="S6" s="14"/>
      <c r="T6" s="14"/>
      <c r="U6" s="14"/>
      <c r="V6" s="8"/>
    </row>
    <row r="7" spans="1:22" s="7" customFormat="1" ht="30" x14ac:dyDescent="0.25">
      <c r="A7" s="6" t="s">
        <v>16</v>
      </c>
      <c r="B7" s="6" t="s">
        <v>41</v>
      </c>
      <c r="C7" s="8">
        <v>2022</v>
      </c>
      <c r="D7" s="14">
        <v>4196.5</v>
      </c>
      <c r="E7" s="14">
        <v>255904.87899999999</v>
      </c>
      <c r="F7" s="14">
        <f t="shared" ref="F7:F12" si="0">E7/D7</f>
        <v>60.980550220421776</v>
      </c>
      <c r="G7" s="14"/>
      <c r="H7" s="14"/>
      <c r="I7" s="14"/>
      <c r="J7" s="14"/>
      <c r="K7" s="14"/>
      <c r="L7" s="14">
        <v>92.15</v>
      </c>
      <c r="M7" s="14">
        <f t="shared" ref="M7:M12" si="1">L7*F7</f>
        <v>5619.3577028118671</v>
      </c>
      <c r="N7" s="14">
        <v>75</v>
      </c>
      <c r="O7" s="14">
        <f t="shared" ref="O7:O12" si="2">N7*F7</f>
        <v>4573.5412665316335</v>
      </c>
      <c r="P7" s="14">
        <f t="shared" ref="P7:P12" si="3">M7-O7</f>
        <v>1045.8164362802336</v>
      </c>
      <c r="Q7" s="14"/>
      <c r="R7" s="14"/>
      <c r="S7" s="14"/>
      <c r="T7" s="14"/>
      <c r="U7" s="14"/>
      <c r="V7" s="8"/>
    </row>
    <row r="8" spans="1:22" s="7" customFormat="1" ht="45" x14ac:dyDescent="0.25">
      <c r="A8" s="6" t="s">
        <v>17</v>
      </c>
      <c r="B8" s="6" t="s">
        <v>42</v>
      </c>
      <c r="C8" s="8">
        <v>2022</v>
      </c>
      <c r="D8" s="14">
        <v>4196.5</v>
      </c>
      <c r="E8" s="14">
        <v>169946.052</v>
      </c>
      <c r="F8" s="14">
        <f t="shared" si="0"/>
        <v>40.497093292029071</v>
      </c>
      <c r="G8" s="14"/>
      <c r="H8" s="14"/>
      <c r="I8" s="14"/>
      <c r="J8" s="14"/>
      <c r="K8" s="14"/>
      <c r="L8" s="14">
        <v>92.15</v>
      </c>
      <c r="M8" s="14">
        <f t="shared" si="1"/>
        <v>3731.807146860479</v>
      </c>
      <c r="N8" s="14">
        <v>75</v>
      </c>
      <c r="O8" s="14">
        <f t="shared" si="2"/>
        <v>3037.2819969021803</v>
      </c>
      <c r="P8" s="14">
        <f t="shared" si="3"/>
        <v>694.5251499582987</v>
      </c>
      <c r="Q8" s="14"/>
      <c r="R8" s="14"/>
      <c r="S8" s="14"/>
      <c r="T8" s="14"/>
      <c r="U8" s="14"/>
      <c r="V8" s="8"/>
    </row>
    <row r="9" spans="1:22" s="7" customFormat="1" ht="30" x14ac:dyDescent="0.25">
      <c r="A9" s="6" t="s">
        <v>18</v>
      </c>
      <c r="B9" s="6" t="s">
        <v>43</v>
      </c>
      <c r="C9" s="8">
        <v>2023</v>
      </c>
      <c r="D9" s="14">
        <v>4196.5</v>
      </c>
      <c r="E9" s="14">
        <v>175814.53599999999</v>
      </c>
      <c r="F9" s="14">
        <f t="shared" si="0"/>
        <v>41.895516740140593</v>
      </c>
      <c r="G9" s="14"/>
      <c r="H9" s="14"/>
      <c r="I9" s="14"/>
      <c r="J9" s="14"/>
      <c r="K9" s="14"/>
      <c r="L9" s="14">
        <v>92.15</v>
      </c>
      <c r="M9" s="14">
        <f t="shared" si="1"/>
        <v>3860.6718676039559</v>
      </c>
      <c r="N9" s="14">
        <v>75</v>
      </c>
      <c r="O9" s="14">
        <f t="shared" si="2"/>
        <v>3142.1637555105444</v>
      </c>
      <c r="P9" s="14">
        <f t="shared" si="3"/>
        <v>718.50811209341146</v>
      </c>
      <c r="Q9" s="14"/>
      <c r="R9" s="14"/>
      <c r="S9" s="14"/>
      <c r="T9" s="14"/>
      <c r="U9" s="14"/>
      <c r="V9" s="8"/>
    </row>
    <row r="10" spans="1:22" s="7" customFormat="1" ht="30" x14ac:dyDescent="0.25">
      <c r="A10" s="6" t="s">
        <v>19</v>
      </c>
      <c r="B10" s="6" t="s">
        <v>44</v>
      </c>
      <c r="C10" s="8">
        <v>2022</v>
      </c>
      <c r="D10" s="14">
        <v>5670.4</v>
      </c>
      <c r="E10" s="14">
        <v>244852.348</v>
      </c>
      <c r="F10" s="14">
        <f t="shared" si="0"/>
        <v>43.180789362302484</v>
      </c>
      <c r="G10" s="14"/>
      <c r="H10" s="14"/>
      <c r="I10" s="14"/>
      <c r="J10" s="14"/>
      <c r="K10" s="14"/>
      <c r="L10" s="14">
        <v>80.260000000000005</v>
      </c>
      <c r="M10" s="14">
        <f t="shared" si="1"/>
        <v>3465.6901542183978</v>
      </c>
      <c r="N10" s="14">
        <v>75</v>
      </c>
      <c r="O10" s="14">
        <f t="shared" si="2"/>
        <v>3238.5592021726861</v>
      </c>
      <c r="P10" s="14">
        <f t="shared" si="3"/>
        <v>227.13095204571164</v>
      </c>
      <c r="Q10" s="14"/>
      <c r="R10" s="14"/>
      <c r="S10" s="14"/>
      <c r="T10" s="14"/>
      <c r="U10" s="14"/>
      <c r="V10" s="8"/>
    </row>
    <row r="11" spans="1:22" s="7" customFormat="1" ht="30" x14ac:dyDescent="0.25">
      <c r="A11" s="6" t="s">
        <v>20</v>
      </c>
      <c r="B11" s="6" t="s">
        <v>45</v>
      </c>
      <c r="C11" s="8">
        <v>2023</v>
      </c>
      <c r="D11" s="14">
        <v>2729</v>
      </c>
      <c r="E11" s="14">
        <v>160380.71</v>
      </c>
      <c r="F11" s="14">
        <f t="shared" si="0"/>
        <v>58.769039941370465</v>
      </c>
      <c r="G11" s="14"/>
      <c r="H11" s="14"/>
      <c r="I11" s="14"/>
      <c r="J11" s="14"/>
      <c r="K11" s="14"/>
      <c r="L11" s="14">
        <v>57.2</v>
      </c>
      <c r="M11" s="14">
        <f t="shared" si="1"/>
        <v>3361.5890846463908</v>
      </c>
      <c r="N11" s="14">
        <v>75</v>
      </c>
      <c r="O11" s="14">
        <f t="shared" si="2"/>
        <v>4407.6779956027849</v>
      </c>
      <c r="P11" s="14">
        <f t="shared" si="3"/>
        <v>-1046.0889109563941</v>
      </c>
      <c r="Q11" s="14"/>
      <c r="R11" s="14"/>
      <c r="S11" s="14"/>
      <c r="T11" s="14"/>
      <c r="U11" s="14"/>
      <c r="V11" s="8"/>
    </row>
    <row r="12" spans="1:22" s="7" customFormat="1" ht="30" x14ac:dyDescent="0.25">
      <c r="A12" s="6" t="s">
        <v>21</v>
      </c>
      <c r="B12" s="6" t="s">
        <v>46</v>
      </c>
      <c r="C12" s="8">
        <v>2023</v>
      </c>
      <c r="D12" s="14">
        <v>3558.6</v>
      </c>
      <c r="E12" s="14">
        <v>187839.74600000001</v>
      </c>
      <c r="F12" s="14">
        <f t="shared" si="0"/>
        <v>52.784731636036646</v>
      </c>
      <c r="G12" s="14"/>
      <c r="H12" s="14"/>
      <c r="I12" s="14"/>
      <c r="J12" s="14"/>
      <c r="K12" s="14"/>
      <c r="L12" s="14">
        <v>89.3</v>
      </c>
      <c r="M12" s="14">
        <f t="shared" si="1"/>
        <v>4713.6765350980722</v>
      </c>
      <c r="N12" s="14">
        <v>75</v>
      </c>
      <c r="O12" s="14">
        <f t="shared" si="2"/>
        <v>3958.8548727027483</v>
      </c>
      <c r="P12" s="14">
        <f t="shared" si="3"/>
        <v>754.82166239532398</v>
      </c>
      <c r="Q12" s="14"/>
      <c r="R12" s="14"/>
      <c r="S12" s="14"/>
      <c r="T12" s="14"/>
      <c r="U12" s="14"/>
      <c r="V12" s="8"/>
    </row>
    <row r="13" spans="1:22" s="7" customFormat="1" x14ac:dyDescent="0.25">
      <c r="A13" s="35" t="s">
        <v>4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7"/>
    </row>
    <row r="14" spans="1:22" s="7" customFormat="1" ht="30" x14ac:dyDescent="0.25">
      <c r="A14" s="19" t="s">
        <v>8</v>
      </c>
      <c r="B14" s="19" t="s">
        <v>40</v>
      </c>
      <c r="C14" s="20">
        <v>2023</v>
      </c>
      <c r="D14" s="21">
        <v>22866.5</v>
      </c>
      <c r="E14" s="21">
        <v>1198916.2509999999</v>
      </c>
      <c r="F14" s="21">
        <f>E14/D14</f>
        <v>52.431121990685057</v>
      </c>
      <c r="G14" s="22">
        <v>540</v>
      </c>
      <c r="H14" s="22">
        <f>G14*F14</f>
        <v>28312.80587496993</v>
      </c>
      <c r="I14" s="22">
        <v>540</v>
      </c>
      <c r="J14" s="22">
        <f>I14*F14</f>
        <v>28312.80587496993</v>
      </c>
      <c r="K14" s="22">
        <f>H14-J14</f>
        <v>0</v>
      </c>
      <c r="L14" s="21"/>
      <c r="M14" s="21"/>
      <c r="N14" s="21"/>
      <c r="O14" s="21"/>
      <c r="P14" s="21"/>
      <c r="Q14" s="22">
        <v>8.4</v>
      </c>
      <c r="R14" s="22">
        <f>Q14*F14</f>
        <v>440.42142472175448</v>
      </c>
      <c r="S14" s="22">
        <v>18</v>
      </c>
      <c r="T14" s="22">
        <f>S14*F14</f>
        <v>943.76019583233096</v>
      </c>
      <c r="U14" s="22">
        <f t="shared" ref="U14:U44" si="4">R14-T14</f>
        <v>-503.33877111057649</v>
      </c>
      <c r="V14" s="20"/>
    </row>
    <row r="15" spans="1:22" s="7" customFormat="1" x14ac:dyDescent="0.25">
      <c r="A15" s="6"/>
      <c r="B15" s="6"/>
      <c r="C15" s="9"/>
      <c r="D15" s="15"/>
      <c r="E15" s="15"/>
      <c r="F15" s="15"/>
      <c r="G15" s="14">
        <v>288</v>
      </c>
      <c r="H15" s="14">
        <f>G15*F14</f>
        <v>15100.163133317295</v>
      </c>
      <c r="I15" s="14">
        <v>288</v>
      </c>
      <c r="J15" s="14">
        <f>I15*F14</f>
        <v>15100.163133317295</v>
      </c>
      <c r="K15" s="14">
        <f>H15-J15</f>
        <v>0</v>
      </c>
      <c r="L15" s="15"/>
      <c r="M15" s="15"/>
      <c r="N15" s="15"/>
      <c r="O15" s="15"/>
      <c r="P15" s="15"/>
      <c r="Q15" s="17">
        <v>8.1</v>
      </c>
      <c r="R15" s="17">
        <f>Q15*F14</f>
        <v>424.69208812454895</v>
      </c>
      <c r="S15" s="17">
        <v>18</v>
      </c>
      <c r="T15" s="17">
        <f>S15*F14</f>
        <v>943.76019583233096</v>
      </c>
      <c r="U15" s="17">
        <f t="shared" si="4"/>
        <v>-519.06810770778202</v>
      </c>
      <c r="V15" s="9"/>
    </row>
    <row r="16" spans="1:22" s="7" customFormat="1" x14ac:dyDescent="0.25">
      <c r="A16" s="6"/>
      <c r="B16" s="6"/>
      <c r="C16" s="9"/>
      <c r="D16" s="15"/>
      <c r="E16" s="15"/>
      <c r="F16" s="15"/>
      <c r="G16" s="14"/>
      <c r="H16" s="14"/>
      <c r="I16" s="14"/>
      <c r="J16" s="14"/>
      <c r="K16" s="14"/>
      <c r="L16" s="15"/>
      <c r="M16" s="15"/>
      <c r="N16" s="15"/>
      <c r="O16" s="15"/>
      <c r="P16" s="15"/>
      <c r="Q16" s="17">
        <v>17.5</v>
      </c>
      <c r="R16" s="17">
        <f>Q16*F14</f>
        <v>917.54463483698851</v>
      </c>
      <c r="S16" s="17">
        <v>18</v>
      </c>
      <c r="T16" s="17">
        <f>S16*F14</f>
        <v>943.76019583233096</v>
      </c>
      <c r="U16" s="17">
        <f t="shared" si="4"/>
        <v>-26.215560995342457</v>
      </c>
      <c r="V16" s="9"/>
    </row>
    <row r="17" spans="1:22" s="7" customFormat="1" x14ac:dyDescent="0.25">
      <c r="A17" s="6"/>
      <c r="B17" s="6"/>
      <c r="C17" s="9"/>
      <c r="D17" s="15"/>
      <c r="E17" s="15"/>
      <c r="F17" s="15"/>
      <c r="G17" s="14"/>
      <c r="H17" s="14"/>
      <c r="I17" s="14"/>
      <c r="J17" s="14"/>
      <c r="K17" s="14"/>
      <c r="L17" s="15"/>
      <c r="M17" s="15"/>
      <c r="N17" s="15"/>
      <c r="O17" s="15"/>
      <c r="P17" s="15"/>
      <c r="Q17" s="17">
        <v>17.5</v>
      </c>
      <c r="R17" s="17">
        <f>Q17*F14</f>
        <v>917.54463483698851</v>
      </c>
      <c r="S17" s="17">
        <v>18</v>
      </c>
      <c r="T17" s="17">
        <f>S17*F14</f>
        <v>943.76019583233096</v>
      </c>
      <c r="U17" s="17">
        <f t="shared" si="4"/>
        <v>-26.215560995342457</v>
      </c>
      <c r="V17" s="9"/>
    </row>
    <row r="18" spans="1:22" s="7" customFormat="1" x14ac:dyDescent="0.25">
      <c r="A18" s="6"/>
      <c r="B18" s="6"/>
      <c r="C18" s="9"/>
      <c r="D18" s="15"/>
      <c r="E18" s="15"/>
      <c r="F18" s="15"/>
      <c r="G18" s="14"/>
      <c r="H18" s="14"/>
      <c r="I18" s="14"/>
      <c r="J18" s="14"/>
      <c r="K18" s="14"/>
      <c r="L18" s="15"/>
      <c r="M18" s="15"/>
      <c r="N18" s="15"/>
      <c r="O18" s="15"/>
      <c r="P18" s="15"/>
      <c r="Q18" s="17">
        <v>8.4</v>
      </c>
      <c r="R18" s="17">
        <f>Q18*F14</f>
        <v>440.42142472175448</v>
      </c>
      <c r="S18" s="17">
        <v>18</v>
      </c>
      <c r="T18" s="17">
        <f>S18*F14</f>
        <v>943.76019583233096</v>
      </c>
      <c r="U18" s="17">
        <f t="shared" si="4"/>
        <v>-503.33877111057649</v>
      </c>
      <c r="V18" s="9"/>
    </row>
    <row r="19" spans="1:22" s="7" customFormat="1" x14ac:dyDescent="0.25">
      <c r="A19" s="6"/>
      <c r="B19" s="6"/>
      <c r="C19" s="9"/>
      <c r="D19" s="15"/>
      <c r="E19" s="15"/>
      <c r="F19" s="15"/>
      <c r="G19" s="14"/>
      <c r="H19" s="14"/>
      <c r="I19" s="14"/>
      <c r="J19" s="14"/>
      <c r="K19" s="14"/>
      <c r="L19" s="15"/>
      <c r="M19" s="15"/>
      <c r="N19" s="15"/>
      <c r="O19" s="15"/>
      <c r="P19" s="15"/>
      <c r="Q19" s="17">
        <v>8.1</v>
      </c>
      <c r="R19" s="17">
        <f>Q19*F14</f>
        <v>424.69208812454895</v>
      </c>
      <c r="S19" s="17">
        <v>18</v>
      </c>
      <c r="T19" s="17">
        <f>S19*F14</f>
        <v>943.76019583233096</v>
      </c>
      <c r="U19" s="17">
        <f t="shared" si="4"/>
        <v>-519.06810770778202</v>
      </c>
      <c r="V19" s="9"/>
    </row>
    <row r="20" spans="1:22" s="7" customFormat="1" x14ac:dyDescent="0.25">
      <c r="A20" s="19" t="s">
        <v>9</v>
      </c>
      <c r="B20" s="19" t="s">
        <v>39</v>
      </c>
      <c r="C20" s="23">
        <v>2023</v>
      </c>
      <c r="D20" s="24">
        <v>19129.8</v>
      </c>
      <c r="E20" s="25">
        <v>867271.40099999995</v>
      </c>
      <c r="F20" s="25">
        <f>E20/D20</f>
        <v>45.336145751654485</v>
      </c>
      <c r="G20" s="25">
        <v>845.18</v>
      </c>
      <c r="H20" s="24">
        <f>G20*F20</f>
        <v>38317.203666383335</v>
      </c>
      <c r="I20" s="24">
        <v>540</v>
      </c>
      <c r="J20" s="24">
        <f>I20*F20</f>
        <v>24481.518705893421</v>
      </c>
      <c r="K20" s="24">
        <f>H20-J20</f>
        <v>13835.684960489914</v>
      </c>
      <c r="L20" s="25"/>
      <c r="M20" s="25"/>
      <c r="N20" s="25"/>
      <c r="O20" s="25"/>
      <c r="P20" s="25"/>
      <c r="Q20" s="22">
        <v>17.559999999999999</v>
      </c>
      <c r="R20" s="22">
        <f>Q20*F20</f>
        <v>796.10271939905272</v>
      </c>
      <c r="S20" s="22">
        <v>18</v>
      </c>
      <c r="T20" s="22">
        <f>S20*F20</f>
        <v>816.05062352978075</v>
      </c>
      <c r="U20" s="22">
        <f t="shared" si="4"/>
        <v>-19.947904130728034</v>
      </c>
      <c r="V20" s="23"/>
    </row>
    <row r="21" spans="1:22" s="7" customFormat="1" x14ac:dyDescent="0.25">
      <c r="A21" s="6"/>
      <c r="B21" s="6"/>
      <c r="C21" s="9"/>
      <c r="D21" s="14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7">
        <v>20.85</v>
      </c>
      <c r="R21" s="17">
        <f>Q21*F20</f>
        <v>945.25863892199607</v>
      </c>
      <c r="S21" s="17">
        <v>18</v>
      </c>
      <c r="T21" s="17">
        <f>S21*F20</f>
        <v>816.05062352978075</v>
      </c>
      <c r="U21" s="17">
        <f t="shared" si="4"/>
        <v>129.20801539221532</v>
      </c>
      <c r="V21" s="9"/>
    </row>
    <row r="22" spans="1:22" s="7" customFormat="1" x14ac:dyDescent="0.25">
      <c r="A22" s="6"/>
      <c r="B22" s="6"/>
      <c r="C22" s="9"/>
      <c r="D22" s="14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7">
        <v>17.559999999999999</v>
      </c>
      <c r="R22" s="17">
        <f>Q22*F20</f>
        <v>796.10271939905272</v>
      </c>
      <c r="S22" s="17">
        <v>18</v>
      </c>
      <c r="T22" s="17">
        <f>S22*F20</f>
        <v>816.05062352978075</v>
      </c>
      <c r="U22" s="17">
        <f t="shared" si="4"/>
        <v>-19.947904130728034</v>
      </c>
      <c r="V22" s="9"/>
    </row>
    <row r="23" spans="1:22" s="7" customFormat="1" x14ac:dyDescent="0.25">
      <c r="A23" s="6"/>
      <c r="B23" s="6"/>
      <c r="C23" s="9"/>
      <c r="D23" s="14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7">
        <v>17.559999999999999</v>
      </c>
      <c r="R23" s="17">
        <f>Q23*F20</f>
        <v>796.10271939905272</v>
      </c>
      <c r="S23" s="17">
        <v>18</v>
      </c>
      <c r="T23" s="17">
        <f>S23*F20</f>
        <v>816.05062352978075</v>
      </c>
      <c r="U23" s="17">
        <f t="shared" si="4"/>
        <v>-19.947904130728034</v>
      </c>
      <c r="V23" s="9"/>
    </row>
    <row r="24" spans="1:22" s="7" customFormat="1" x14ac:dyDescent="0.25">
      <c r="A24" s="6"/>
      <c r="B24" s="6"/>
      <c r="C24" s="9"/>
      <c r="D24" s="14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7">
        <v>20.85</v>
      </c>
      <c r="R24" s="17">
        <f>Q24*F20</f>
        <v>945.25863892199607</v>
      </c>
      <c r="S24" s="17">
        <v>18</v>
      </c>
      <c r="T24" s="17">
        <f>S24*F20</f>
        <v>816.05062352978075</v>
      </c>
      <c r="U24" s="17">
        <f t="shared" si="4"/>
        <v>129.20801539221532</v>
      </c>
      <c r="V24" s="9"/>
    </row>
    <row r="25" spans="1:22" s="7" customFormat="1" x14ac:dyDescent="0.25">
      <c r="A25" s="6"/>
      <c r="B25" s="6"/>
      <c r="C25" s="9"/>
      <c r="D25" s="14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7">
        <v>20.85</v>
      </c>
      <c r="R25" s="17">
        <f>Q25*F20</f>
        <v>945.25863892199607</v>
      </c>
      <c r="S25" s="17">
        <v>18</v>
      </c>
      <c r="T25" s="17">
        <f>S25*F20</f>
        <v>816.05062352978075</v>
      </c>
      <c r="U25" s="17">
        <f t="shared" si="4"/>
        <v>129.20801539221532</v>
      </c>
      <c r="V25" s="9"/>
    </row>
    <row r="26" spans="1:22" s="7" customFormat="1" x14ac:dyDescent="0.25">
      <c r="A26" s="19" t="s">
        <v>9</v>
      </c>
      <c r="B26" s="19" t="s">
        <v>38</v>
      </c>
      <c r="C26" s="23">
        <v>2021</v>
      </c>
      <c r="D26" s="25">
        <v>7261.37</v>
      </c>
      <c r="E26" s="25">
        <v>443252.13699999999</v>
      </c>
      <c r="F26" s="25">
        <f>E26/D26</f>
        <v>61.042494322696683</v>
      </c>
      <c r="G26" s="25">
        <v>521.25</v>
      </c>
      <c r="H26" s="24">
        <f>G26*F26</f>
        <v>31818.400165705647</v>
      </c>
      <c r="I26" s="24">
        <v>540</v>
      </c>
      <c r="J26" s="24">
        <f>I26*F26</f>
        <v>32962.946934256208</v>
      </c>
      <c r="K26" s="24">
        <f>H26-J26</f>
        <v>-1144.546768550561</v>
      </c>
      <c r="L26" s="25"/>
      <c r="M26" s="25"/>
      <c r="N26" s="25"/>
      <c r="O26" s="25"/>
      <c r="P26" s="25"/>
      <c r="Q26" s="22">
        <v>19.07</v>
      </c>
      <c r="R26" s="22">
        <f>Q26*F26</f>
        <v>1164.0803667338257</v>
      </c>
      <c r="S26" s="22">
        <v>18</v>
      </c>
      <c r="T26" s="22">
        <f>S26*F26</f>
        <v>1098.7648978085404</v>
      </c>
      <c r="U26" s="22">
        <f t="shared" si="4"/>
        <v>65.315468925285359</v>
      </c>
      <c r="V26" s="23"/>
    </row>
    <row r="27" spans="1:22" s="7" customFormat="1" x14ac:dyDescent="0.25">
      <c r="A27" s="6"/>
      <c r="B27" s="6"/>
      <c r="C27" s="9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7">
        <v>19.07</v>
      </c>
      <c r="R27" s="17">
        <f>Q27*F26</f>
        <v>1164.0803667338257</v>
      </c>
      <c r="S27" s="17">
        <v>18</v>
      </c>
      <c r="T27" s="17">
        <f>S27*F26</f>
        <v>1098.7648978085404</v>
      </c>
      <c r="U27" s="17">
        <f t="shared" si="4"/>
        <v>65.315468925285359</v>
      </c>
      <c r="V27" s="9"/>
    </row>
    <row r="28" spans="1:22" s="7" customFormat="1" x14ac:dyDescent="0.25">
      <c r="A28" s="6"/>
      <c r="B28" s="6"/>
      <c r="C28" s="9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7">
        <v>19.07</v>
      </c>
      <c r="R28" s="17">
        <f>Q28*F26</f>
        <v>1164.0803667338257</v>
      </c>
      <c r="S28" s="17">
        <v>18</v>
      </c>
      <c r="T28" s="17">
        <f>S28*F26</f>
        <v>1098.7648978085404</v>
      </c>
      <c r="U28" s="17">
        <f t="shared" si="4"/>
        <v>65.315468925285359</v>
      </c>
      <c r="V28" s="9"/>
    </row>
    <row r="29" spans="1:22" s="7" customFormat="1" x14ac:dyDescent="0.25">
      <c r="A29" s="19" t="s">
        <v>10</v>
      </c>
      <c r="B29" s="19" t="s">
        <v>37</v>
      </c>
      <c r="C29" s="26">
        <v>2023</v>
      </c>
      <c r="D29" s="24">
        <v>5240</v>
      </c>
      <c r="E29" s="24">
        <v>175159.065</v>
      </c>
      <c r="F29" s="25">
        <f>E29/D29</f>
        <v>33.427302480916033</v>
      </c>
      <c r="G29" s="24">
        <v>432.2</v>
      </c>
      <c r="H29" s="24">
        <f>G29*F29</f>
        <v>14447.28013225191</v>
      </c>
      <c r="I29" s="24">
        <v>288</v>
      </c>
      <c r="J29" s="24">
        <f>I29*F29</f>
        <v>9627.0631145038169</v>
      </c>
      <c r="K29" s="24">
        <f>H29-J29</f>
        <v>4820.217017748093</v>
      </c>
      <c r="L29" s="24"/>
      <c r="M29" s="24"/>
      <c r="N29" s="24"/>
      <c r="O29" s="24"/>
      <c r="P29" s="24"/>
      <c r="Q29" s="22">
        <v>17</v>
      </c>
      <c r="R29" s="22">
        <f>Q29*F29</f>
        <v>568.2641421755726</v>
      </c>
      <c r="S29" s="22">
        <v>18</v>
      </c>
      <c r="T29" s="22">
        <f>S29*F29</f>
        <v>601.69144465648856</v>
      </c>
      <c r="U29" s="22">
        <f t="shared" si="4"/>
        <v>-33.427302480915955</v>
      </c>
      <c r="V29" s="26"/>
    </row>
    <row r="30" spans="1:22" s="7" customFormat="1" x14ac:dyDescent="0.25">
      <c r="A30" s="6"/>
      <c r="B30" s="6"/>
      <c r="C30" s="8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7">
        <v>18.8</v>
      </c>
      <c r="R30" s="17">
        <f>Q30*F29</f>
        <v>628.43328664122146</v>
      </c>
      <c r="S30" s="17">
        <v>18</v>
      </c>
      <c r="T30" s="17">
        <f>S30*F29</f>
        <v>601.69144465648856</v>
      </c>
      <c r="U30" s="17">
        <f t="shared" si="4"/>
        <v>26.741841984732901</v>
      </c>
      <c r="V30" s="8"/>
    </row>
    <row r="31" spans="1:22" s="7" customFormat="1" x14ac:dyDescent="0.25">
      <c r="A31" s="6"/>
      <c r="B31" s="6"/>
      <c r="C31" s="8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7">
        <v>18.2</v>
      </c>
      <c r="R31" s="17">
        <f>Q31*F29</f>
        <v>608.37690515267184</v>
      </c>
      <c r="S31" s="17">
        <v>18</v>
      </c>
      <c r="T31" s="17">
        <f>S31*F29</f>
        <v>601.69144465648856</v>
      </c>
      <c r="U31" s="17">
        <f t="shared" si="4"/>
        <v>6.685460496183282</v>
      </c>
      <c r="V31" s="8"/>
    </row>
    <row r="32" spans="1:22" s="7" customFormat="1" x14ac:dyDescent="0.25">
      <c r="A32" s="6"/>
      <c r="B32" s="6"/>
      <c r="C32" s="8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7">
        <v>16.600000000000001</v>
      </c>
      <c r="R32" s="17">
        <f>Q32*F29</f>
        <v>554.89322118320615</v>
      </c>
      <c r="S32" s="17">
        <v>18</v>
      </c>
      <c r="T32" s="17">
        <f>S32*F29</f>
        <v>601.69144465648856</v>
      </c>
      <c r="U32" s="17">
        <f t="shared" si="4"/>
        <v>-46.798223473282405</v>
      </c>
      <c r="V32" s="8"/>
    </row>
    <row r="33" spans="1:22" s="7" customFormat="1" x14ac:dyDescent="0.25">
      <c r="A33" s="6"/>
      <c r="B33" s="6"/>
      <c r="C33" s="8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7">
        <v>18.2</v>
      </c>
      <c r="R33" s="17">
        <f>Q33*F29</f>
        <v>608.37690515267184</v>
      </c>
      <c r="S33" s="17">
        <v>18</v>
      </c>
      <c r="T33" s="17">
        <f>S33*F29</f>
        <v>601.69144465648856</v>
      </c>
      <c r="U33" s="17">
        <f t="shared" si="4"/>
        <v>6.685460496183282</v>
      </c>
      <c r="V33" s="8"/>
    </row>
    <row r="34" spans="1:22" s="7" customFormat="1" ht="30" x14ac:dyDescent="0.25">
      <c r="A34" s="19" t="s">
        <v>9</v>
      </c>
      <c r="B34" s="19" t="s">
        <v>11</v>
      </c>
      <c r="C34" s="26">
        <v>2021</v>
      </c>
      <c r="D34" s="24">
        <v>8632.64</v>
      </c>
      <c r="E34" s="24">
        <v>453211.89500000002</v>
      </c>
      <c r="F34" s="25">
        <f>E34/D34</f>
        <v>52.499802493791016</v>
      </c>
      <c r="G34" s="24">
        <v>167.88</v>
      </c>
      <c r="H34" s="24">
        <f>G34*F34</f>
        <v>8813.6668426576362</v>
      </c>
      <c r="I34" s="24">
        <v>162</v>
      </c>
      <c r="J34" s="24">
        <f>I34*F34</f>
        <v>8504.968003994145</v>
      </c>
      <c r="K34" s="24">
        <f>H34-J34</f>
        <v>308.69883866349119</v>
      </c>
      <c r="L34" s="24"/>
      <c r="M34" s="24"/>
      <c r="N34" s="24"/>
      <c r="O34" s="24"/>
      <c r="P34" s="24"/>
      <c r="Q34" s="22">
        <v>19.170000000000002</v>
      </c>
      <c r="R34" s="22">
        <f>Q34*F34</f>
        <v>1006.4212138059738</v>
      </c>
      <c r="S34" s="22">
        <v>18</v>
      </c>
      <c r="T34" s="22">
        <f>S34*F34</f>
        <v>944.99644488823833</v>
      </c>
      <c r="U34" s="22">
        <f t="shared" si="4"/>
        <v>61.424768917735491</v>
      </c>
      <c r="V34" s="26"/>
    </row>
    <row r="35" spans="1:22" s="7" customFormat="1" x14ac:dyDescent="0.25">
      <c r="A35" s="6"/>
      <c r="B35" s="6"/>
      <c r="C35" s="8"/>
      <c r="D35" s="14"/>
      <c r="E35" s="14"/>
      <c r="F35" s="14"/>
      <c r="G35" s="14">
        <v>432.3</v>
      </c>
      <c r="H35" s="14">
        <f>G35*F34</f>
        <v>22695.664618065857</v>
      </c>
      <c r="I35" s="14">
        <v>288</v>
      </c>
      <c r="J35" s="14">
        <f>I35*F34</f>
        <v>15119.943118211813</v>
      </c>
      <c r="K35" s="14">
        <f>H35-J35</f>
        <v>7575.7214998540439</v>
      </c>
      <c r="L35" s="14"/>
      <c r="M35" s="14"/>
      <c r="N35" s="14"/>
      <c r="O35" s="14"/>
      <c r="P35" s="14"/>
      <c r="Q35" s="17">
        <v>19.170000000000002</v>
      </c>
      <c r="R35" s="17">
        <f>Q35*F34</f>
        <v>1006.4212138059738</v>
      </c>
      <c r="S35" s="17">
        <v>18</v>
      </c>
      <c r="T35" s="17">
        <f>S35*F34</f>
        <v>944.99644488823833</v>
      </c>
      <c r="U35" s="17">
        <f t="shared" si="4"/>
        <v>61.424768917735491</v>
      </c>
      <c r="V35" s="8"/>
    </row>
    <row r="36" spans="1:22" s="7" customFormat="1" x14ac:dyDescent="0.25">
      <c r="A36" s="6"/>
      <c r="B36" s="6"/>
      <c r="C36" s="8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7">
        <v>19.16</v>
      </c>
      <c r="R36" s="17">
        <f>Q36*F34</f>
        <v>1005.8962157810358</v>
      </c>
      <c r="S36" s="17">
        <v>18</v>
      </c>
      <c r="T36" s="17">
        <f>S36*F34</f>
        <v>944.99644488823833</v>
      </c>
      <c r="U36" s="17">
        <f t="shared" si="4"/>
        <v>60.899770892797505</v>
      </c>
      <c r="V36" s="8"/>
    </row>
    <row r="37" spans="1:22" s="7" customFormat="1" x14ac:dyDescent="0.25">
      <c r="A37" s="6"/>
      <c r="B37" s="6"/>
      <c r="C37" s="8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7">
        <v>19.170000000000002</v>
      </c>
      <c r="R37" s="17">
        <f>Q37*F34</f>
        <v>1006.4212138059738</v>
      </c>
      <c r="S37" s="17">
        <v>18</v>
      </c>
      <c r="T37" s="17">
        <f>S37*F34</f>
        <v>944.99644488823833</v>
      </c>
      <c r="U37" s="17">
        <f t="shared" si="4"/>
        <v>61.424768917735491</v>
      </c>
      <c r="V37" s="8"/>
    </row>
    <row r="38" spans="1:22" s="7" customFormat="1" ht="30" x14ac:dyDescent="0.25">
      <c r="A38" s="19" t="s">
        <v>12</v>
      </c>
      <c r="B38" s="19" t="s">
        <v>36</v>
      </c>
      <c r="C38" s="26">
        <v>2023</v>
      </c>
      <c r="D38" s="24">
        <v>3394.2</v>
      </c>
      <c r="E38" s="24">
        <v>402595.28499999997</v>
      </c>
      <c r="F38" s="25">
        <f>E38/D38</f>
        <v>118.61271728242295</v>
      </c>
      <c r="G38" s="24">
        <v>421.57</v>
      </c>
      <c r="H38" s="24">
        <f>G38*F38</f>
        <v>50003.563224751044</v>
      </c>
      <c r="I38" s="24">
        <v>288</v>
      </c>
      <c r="J38" s="24">
        <f>I38*F38</f>
        <v>34160.462577337807</v>
      </c>
      <c r="K38" s="24">
        <f>H38-J38</f>
        <v>15843.100647413237</v>
      </c>
      <c r="L38" s="24"/>
      <c r="M38" s="24"/>
      <c r="N38" s="24"/>
      <c r="O38" s="24"/>
      <c r="P38" s="24"/>
      <c r="Q38" s="22">
        <v>18.45</v>
      </c>
      <c r="R38" s="22">
        <f>Q38*F38</f>
        <v>2188.4046338607031</v>
      </c>
      <c r="S38" s="22">
        <v>18</v>
      </c>
      <c r="T38" s="22">
        <f>S38*F38</f>
        <v>2135.0289110836129</v>
      </c>
      <c r="U38" s="22">
        <f t="shared" si="4"/>
        <v>53.375722777090232</v>
      </c>
      <c r="V38" s="26"/>
    </row>
    <row r="39" spans="1:22" s="7" customFormat="1" x14ac:dyDescent="0.25">
      <c r="A39" s="6"/>
      <c r="B39" s="6"/>
      <c r="C39" s="8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7">
        <v>18.5</v>
      </c>
      <c r="R39" s="17">
        <f>Q39*F38</f>
        <v>2194.3352697248247</v>
      </c>
      <c r="S39" s="17">
        <v>18</v>
      </c>
      <c r="T39" s="17">
        <f>S39*F38</f>
        <v>2135.0289110836129</v>
      </c>
      <c r="U39" s="17">
        <f t="shared" si="4"/>
        <v>59.306358641211773</v>
      </c>
      <c r="V39" s="8"/>
    </row>
    <row r="40" spans="1:22" s="7" customFormat="1" x14ac:dyDescent="0.25">
      <c r="A40" s="6"/>
      <c r="B40" s="6"/>
      <c r="C40" s="8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7">
        <v>18.54</v>
      </c>
      <c r="R40" s="17">
        <f>Q40*F38</f>
        <v>2199.0797784161214</v>
      </c>
      <c r="S40" s="17">
        <v>18</v>
      </c>
      <c r="T40" s="17">
        <f>S40*F38</f>
        <v>2135.0289110836129</v>
      </c>
      <c r="U40" s="17">
        <f t="shared" si="4"/>
        <v>64.05086733250846</v>
      </c>
      <c r="V40" s="8"/>
    </row>
    <row r="41" spans="1:22" s="7" customFormat="1" x14ac:dyDescent="0.25">
      <c r="A41" s="6"/>
      <c r="B41" s="6"/>
      <c r="C41" s="8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7">
        <v>18.36</v>
      </c>
      <c r="R41" s="17">
        <f>Q41*F38</f>
        <v>2177.7294893052854</v>
      </c>
      <c r="S41" s="17">
        <v>18</v>
      </c>
      <c r="T41" s="17">
        <f>S41*F38</f>
        <v>2135.0289110836129</v>
      </c>
      <c r="U41" s="17">
        <f t="shared" si="4"/>
        <v>42.700578221672458</v>
      </c>
      <c r="V41" s="8"/>
    </row>
    <row r="42" spans="1:22" s="7" customFormat="1" ht="30" x14ac:dyDescent="0.25">
      <c r="A42" s="19" t="s">
        <v>14</v>
      </c>
      <c r="B42" s="19" t="s">
        <v>13</v>
      </c>
      <c r="C42" s="27">
        <v>2023</v>
      </c>
      <c r="D42" s="28">
        <v>4382.6000000000004</v>
      </c>
      <c r="E42" s="28">
        <v>357829.49900000001</v>
      </c>
      <c r="F42" s="25">
        <f>E42/D42</f>
        <v>81.647765938027646</v>
      </c>
      <c r="G42" s="28">
        <v>531.6</v>
      </c>
      <c r="H42" s="24">
        <f>G42*F42</f>
        <v>43403.952372655498</v>
      </c>
      <c r="I42" s="24">
        <v>288</v>
      </c>
      <c r="J42" s="24">
        <f>I42*F42</f>
        <v>23514.556590151962</v>
      </c>
      <c r="K42" s="24">
        <f>H42-J42</f>
        <v>19889.395782503536</v>
      </c>
      <c r="L42" s="28"/>
      <c r="M42" s="28"/>
      <c r="N42" s="28"/>
      <c r="O42" s="28"/>
      <c r="P42" s="28"/>
      <c r="Q42" s="29">
        <v>16.25</v>
      </c>
      <c r="R42" s="22">
        <f>Q42*F42</f>
        <v>1326.7761964929493</v>
      </c>
      <c r="S42" s="22">
        <v>18</v>
      </c>
      <c r="T42" s="22">
        <f>S42*F42</f>
        <v>1469.6597868844976</v>
      </c>
      <c r="U42" s="22">
        <f t="shared" si="4"/>
        <v>-142.8835903915483</v>
      </c>
      <c r="V42" s="27"/>
    </row>
    <row r="43" spans="1:22" s="7" customFormat="1" x14ac:dyDescent="0.25">
      <c r="A43" s="6"/>
      <c r="B43" s="6"/>
      <c r="C43" s="10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8">
        <v>18.54</v>
      </c>
      <c r="R43" s="17">
        <f>Q43*F42</f>
        <v>1513.7495804910325</v>
      </c>
      <c r="S43" s="17">
        <v>18</v>
      </c>
      <c r="T43" s="17">
        <f>S43*F42</f>
        <v>1469.6597868844976</v>
      </c>
      <c r="U43" s="17">
        <f t="shared" si="4"/>
        <v>44.08979360653484</v>
      </c>
      <c r="V43" s="10"/>
    </row>
    <row r="44" spans="1:22" s="7" customFormat="1" x14ac:dyDescent="0.25">
      <c r="A44" s="6"/>
      <c r="B44" s="6"/>
      <c r="C44" s="10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8">
        <v>34.92</v>
      </c>
      <c r="R44" s="17">
        <f>Q44*F42</f>
        <v>2851.1399865559256</v>
      </c>
      <c r="S44" s="17">
        <v>18</v>
      </c>
      <c r="T44" s="17">
        <f>S44*F42</f>
        <v>1469.6597868844976</v>
      </c>
      <c r="U44" s="17">
        <f t="shared" si="4"/>
        <v>1381.480199671428</v>
      </c>
      <c r="V44" s="10"/>
    </row>
    <row r="46" spans="1:22" x14ac:dyDescent="0.25">
      <c r="A46" s="1" t="s">
        <v>34</v>
      </c>
    </row>
  </sheetData>
  <mergeCells count="3">
    <mergeCell ref="A2:V2"/>
    <mergeCell ref="A5:V5"/>
    <mergeCell ref="A13:V13"/>
  </mergeCells>
  <pageMargins left="0.31496062992125984" right="0.11811023622047245" top="0.15748031496062992" bottom="0.15748031496062992" header="0.31496062992125984" footer="0.31496062992125984"/>
  <pageSetup paperSize="9" scale="2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Параметры объектов</vt:lpstr>
      <vt:lpstr>'Параметры объектов'!Заголовки_для_печати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Василец</cp:lastModifiedBy>
  <cp:lastPrinted>2024-02-12T09:40:54Z</cp:lastPrinted>
  <dcterms:created xsi:type="dcterms:W3CDTF">2023-04-19T09:16:23Z</dcterms:created>
  <dcterms:modified xsi:type="dcterms:W3CDTF">2024-02-12T09:42:00Z</dcterms:modified>
</cp:coreProperties>
</file>