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Vasilets_VA\Desktop\240212_Приложения по старым нормам\"/>
    </mc:Choice>
  </mc:AlternateContent>
  <bookViews>
    <workbookView xWindow="-120" yWindow="-120" windowWidth="29040" windowHeight="15840"/>
  </bookViews>
  <sheets>
    <sheet name="Параметры объектов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'Параметры объектов'!#REF!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98" i="1" l="1"/>
  <c r="K98" i="1" s="1"/>
  <c r="J95" i="1"/>
  <c r="K95" i="1" s="1"/>
  <c r="J94" i="1"/>
  <c r="K94" i="1" s="1"/>
  <c r="J91" i="1"/>
  <c r="K91" i="1" s="1"/>
  <c r="J89" i="1"/>
  <c r="K89" i="1" s="1"/>
  <c r="J85" i="1"/>
  <c r="K85" i="1" s="1"/>
  <c r="J82" i="1"/>
  <c r="K82" i="1" s="1"/>
  <c r="J79" i="1"/>
  <c r="K79" i="1" s="1"/>
  <c r="J76" i="1"/>
  <c r="K76" i="1" s="1"/>
  <c r="J73" i="1"/>
  <c r="K73" i="1" s="1"/>
  <c r="J70" i="1"/>
  <c r="K70" i="1" s="1"/>
  <c r="J67" i="1"/>
  <c r="K67" i="1" s="1"/>
  <c r="J65" i="1"/>
  <c r="K65" i="1" s="1"/>
  <c r="J62" i="1"/>
  <c r="K62" i="1" s="1"/>
  <c r="J59" i="1"/>
  <c r="K59" i="1" s="1"/>
  <c r="J57" i="1"/>
  <c r="K57" i="1" s="1"/>
  <c r="J54" i="1"/>
  <c r="K54" i="1" s="1"/>
  <c r="J51" i="1"/>
  <c r="K51" i="1" s="1"/>
  <c r="J48" i="1"/>
  <c r="K48" i="1" s="1"/>
  <c r="J44" i="1"/>
  <c r="K44" i="1" s="1"/>
  <c r="J41" i="1"/>
  <c r="K41" i="1" s="1"/>
  <c r="J37" i="1"/>
  <c r="K37" i="1" s="1"/>
  <c r="J36" i="1"/>
  <c r="K36" i="1" s="1"/>
  <c r="J33" i="1"/>
  <c r="K33" i="1" s="1"/>
  <c r="J30" i="1"/>
  <c r="K30" i="1" s="1"/>
  <c r="J27" i="1"/>
  <c r="K27" i="1" s="1"/>
  <c r="J26" i="1"/>
  <c r="K26" i="1" s="1"/>
  <c r="H98" i="1"/>
  <c r="H95" i="1"/>
  <c r="H94" i="1"/>
  <c r="H91" i="1"/>
  <c r="H89" i="1"/>
  <c r="H85" i="1"/>
  <c r="H82" i="1"/>
  <c r="H79" i="1"/>
  <c r="H76" i="1"/>
  <c r="H73" i="1"/>
  <c r="H70" i="1"/>
  <c r="H67" i="1"/>
  <c r="H65" i="1"/>
  <c r="H62" i="1"/>
  <c r="H59" i="1"/>
  <c r="H57" i="1"/>
  <c r="H54" i="1"/>
  <c r="H51" i="1"/>
  <c r="H48" i="1"/>
  <c r="H44" i="1"/>
  <c r="H41" i="1"/>
  <c r="H37" i="1"/>
  <c r="H36" i="1"/>
  <c r="H33" i="1"/>
  <c r="H30" i="1"/>
  <c r="H27" i="1"/>
  <c r="H26" i="1"/>
  <c r="F98" i="1" l="1"/>
  <c r="R98" i="1" s="1"/>
  <c r="F95" i="1"/>
  <c r="T97" i="1" s="1"/>
  <c r="F94" i="1"/>
  <c r="T94" i="1" s="1"/>
  <c r="F91" i="1"/>
  <c r="T93" i="1" s="1"/>
  <c r="F89" i="1"/>
  <c r="T89" i="1" s="1"/>
  <c r="F85" i="1"/>
  <c r="R88" i="1" s="1"/>
  <c r="F82" i="1"/>
  <c r="T82" i="1" s="1"/>
  <c r="F79" i="1"/>
  <c r="R81" i="1" s="1"/>
  <c r="F76" i="1"/>
  <c r="T76" i="1" s="1"/>
  <c r="F73" i="1"/>
  <c r="T73" i="1" s="1"/>
  <c r="F70" i="1"/>
  <c r="R70" i="1" s="1"/>
  <c r="F67" i="1"/>
  <c r="T69" i="1" s="1"/>
  <c r="F65" i="1"/>
  <c r="T66" i="1" s="1"/>
  <c r="F62" i="1"/>
  <c r="T62" i="1" s="1"/>
  <c r="F59" i="1"/>
  <c r="R60" i="1" s="1"/>
  <c r="F57" i="1"/>
  <c r="T57" i="1" s="1"/>
  <c r="F54" i="1"/>
  <c r="T55" i="1" s="1"/>
  <c r="F51" i="1"/>
  <c r="T53" i="1" s="1"/>
  <c r="F48" i="1"/>
  <c r="T48" i="1" s="1"/>
  <c r="F44" i="1"/>
  <c r="R47" i="1" s="1"/>
  <c r="F41" i="1"/>
  <c r="T43" i="1" s="1"/>
  <c r="F37" i="1"/>
  <c r="R37" i="1" s="1"/>
  <c r="F36" i="1"/>
  <c r="T36" i="1" s="1"/>
  <c r="F33" i="1"/>
  <c r="R34" i="1" s="1"/>
  <c r="F27" i="1"/>
  <c r="T28" i="1" s="1"/>
  <c r="F26" i="1"/>
  <c r="T26" i="1" s="1"/>
  <c r="H23" i="1"/>
  <c r="F7" i="1"/>
  <c r="M7" i="1" s="1"/>
  <c r="F8" i="1"/>
  <c r="J8" i="1" s="1"/>
  <c r="F9" i="1"/>
  <c r="M9" i="1" s="1"/>
  <c r="F10" i="1"/>
  <c r="H10" i="1" s="1"/>
  <c r="F11" i="1"/>
  <c r="O11" i="1" s="1"/>
  <c r="F12" i="1"/>
  <c r="O12" i="1" s="1"/>
  <c r="F13" i="1"/>
  <c r="H13" i="1" s="1"/>
  <c r="F14" i="1"/>
  <c r="J14" i="1" s="1"/>
  <c r="F15" i="1"/>
  <c r="J15" i="1" s="1"/>
  <c r="F16" i="1"/>
  <c r="M16" i="1" s="1"/>
  <c r="F17" i="1"/>
  <c r="M17" i="1" s="1"/>
  <c r="F19" i="1"/>
  <c r="M19" i="1" s="1"/>
  <c r="F20" i="1"/>
  <c r="J20" i="1" s="1"/>
  <c r="F21" i="1"/>
  <c r="H21" i="1" s="1"/>
  <c r="F6" i="1"/>
  <c r="J6" i="1" s="1"/>
  <c r="R27" i="1" l="1"/>
  <c r="T27" i="1"/>
  <c r="R28" i="1"/>
  <c r="T49" i="1"/>
  <c r="R50" i="1"/>
  <c r="T50" i="1"/>
  <c r="T60" i="1"/>
  <c r="U60" i="1" s="1"/>
  <c r="T61" i="1"/>
  <c r="R48" i="1"/>
  <c r="U48" i="1" s="1"/>
  <c r="O6" i="1"/>
  <c r="O16" i="1"/>
  <c r="P16" i="1" s="1"/>
  <c r="R58" i="1"/>
  <c r="T77" i="1"/>
  <c r="T78" i="1"/>
  <c r="T81" i="1"/>
  <c r="U81" i="1" s="1"/>
  <c r="R83" i="1"/>
  <c r="U83" i="1" s="1"/>
  <c r="R41" i="1"/>
  <c r="T83" i="1"/>
  <c r="H20" i="1"/>
  <c r="K20" i="1" s="1"/>
  <c r="T41" i="1"/>
  <c r="R84" i="1"/>
  <c r="R65" i="1"/>
  <c r="R29" i="1"/>
  <c r="H19" i="1"/>
  <c r="T67" i="1"/>
  <c r="T34" i="1"/>
  <c r="U34" i="1" s="1"/>
  <c r="R63" i="1"/>
  <c r="T84" i="1"/>
  <c r="T65" i="1"/>
  <c r="H9" i="1"/>
  <c r="T70" i="1"/>
  <c r="U70" i="1" s="1"/>
  <c r="R35" i="1"/>
  <c r="R68" i="1"/>
  <c r="R86" i="1"/>
  <c r="T29" i="1"/>
  <c r="H8" i="1"/>
  <c r="R79" i="1"/>
  <c r="T35" i="1"/>
  <c r="R69" i="1"/>
  <c r="U69" i="1" s="1"/>
  <c r="T86" i="1"/>
  <c r="T79" i="1"/>
  <c r="R38" i="1"/>
  <c r="R71" i="1"/>
  <c r="R87" i="1"/>
  <c r="R67" i="1"/>
  <c r="R82" i="1"/>
  <c r="U82" i="1" s="1"/>
  <c r="T38" i="1"/>
  <c r="U38" i="1" s="1"/>
  <c r="T71" i="1"/>
  <c r="R90" i="1"/>
  <c r="R39" i="1"/>
  <c r="R99" i="1"/>
  <c r="R85" i="1"/>
  <c r="T39" i="1"/>
  <c r="R72" i="1"/>
  <c r="T99" i="1"/>
  <c r="T85" i="1"/>
  <c r="R42" i="1"/>
  <c r="T72" i="1"/>
  <c r="T88" i="1"/>
  <c r="U88" i="1" s="1"/>
  <c r="J19" i="1"/>
  <c r="R94" i="1"/>
  <c r="U94" i="1" s="1"/>
  <c r="R43" i="1"/>
  <c r="U43" i="1" s="1"/>
  <c r="R74" i="1"/>
  <c r="R40" i="1"/>
  <c r="U28" i="1"/>
  <c r="M6" i="1"/>
  <c r="T37" i="1"/>
  <c r="U37" i="1" s="1"/>
  <c r="R89" i="1"/>
  <c r="U89" i="1" s="1"/>
  <c r="R49" i="1"/>
  <c r="T74" i="1"/>
  <c r="T47" i="1"/>
  <c r="U47" i="1" s="1"/>
  <c r="J7" i="1"/>
  <c r="T91" i="1"/>
  <c r="R46" i="1"/>
  <c r="R96" i="1"/>
  <c r="O17" i="1"/>
  <c r="P17" i="1" s="1"/>
  <c r="T46" i="1"/>
  <c r="R61" i="1"/>
  <c r="T96" i="1"/>
  <c r="R97" i="1"/>
  <c r="U97" i="1" s="1"/>
  <c r="R100" i="1"/>
  <c r="R26" i="1"/>
  <c r="U26" i="1" s="1"/>
  <c r="R52" i="1"/>
  <c r="R95" i="1"/>
  <c r="T52" i="1"/>
  <c r="R64" i="1"/>
  <c r="T75" i="1"/>
  <c r="T100" i="1"/>
  <c r="O14" i="1"/>
  <c r="R57" i="1"/>
  <c r="U57" i="1" s="1"/>
  <c r="T58" i="1"/>
  <c r="R59" i="1"/>
  <c r="H17" i="1"/>
  <c r="T59" i="1"/>
  <c r="R75" i="1"/>
  <c r="H16" i="1"/>
  <c r="J16" i="1"/>
  <c r="H15" i="1"/>
  <c r="K15" i="1" s="1"/>
  <c r="J13" i="1"/>
  <c r="K13" i="1" s="1"/>
  <c r="R51" i="1"/>
  <c r="T95" i="1"/>
  <c r="R53" i="1"/>
  <c r="U53" i="1" s="1"/>
  <c r="T64" i="1"/>
  <c r="R77" i="1"/>
  <c r="T87" i="1"/>
  <c r="H7" i="1"/>
  <c r="O13" i="1"/>
  <c r="J11" i="1"/>
  <c r="M15" i="1"/>
  <c r="R33" i="1"/>
  <c r="T98" i="1"/>
  <c r="U98" i="1" s="1"/>
  <c r="T42" i="1"/>
  <c r="R55" i="1"/>
  <c r="U55" i="1" s="1"/>
  <c r="T68" i="1"/>
  <c r="R78" i="1"/>
  <c r="T90" i="1"/>
  <c r="R44" i="1"/>
  <c r="T44" i="1"/>
  <c r="J17" i="1"/>
  <c r="M14" i="1"/>
  <c r="T33" i="1"/>
  <c r="R73" i="1"/>
  <c r="U73" i="1" s="1"/>
  <c r="K8" i="1"/>
  <c r="M13" i="1"/>
  <c r="R36" i="1"/>
  <c r="U36" i="1" s="1"/>
  <c r="T54" i="1"/>
  <c r="R56" i="1"/>
  <c r="R80" i="1"/>
  <c r="T92" i="1"/>
  <c r="T40" i="1"/>
  <c r="O15" i="1"/>
  <c r="T63" i="1"/>
  <c r="H14" i="1"/>
  <c r="K14" i="1" s="1"/>
  <c r="M12" i="1"/>
  <c r="P12" i="1" s="1"/>
  <c r="R62" i="1"/>
  <c r="U62" i="1" s="1"/>
  <c r="R76" i="1"/>
  <c r="U76" i="1" s="1"/>
  <c r="R45" i="1"/>
  <c r="T56" i="1"/>
  <c r="R66" i="1"/>
  <c r="U66" i="1" s="1"/>
  <c r="T80" i="1"/>
  <c r="R93" i="1"/>
  <c r="U93" i="1" s="1"/>
  <c r="O7" i="1"/>
  <c r="P7" i="1" s="1"/>
  <c r="J12" i="1"/>
  <c r="T51" i="1"/>
  <c r="R54" i="1"/>
  <c r="R92" i="1"/>
  <c r="M11" i="1"/>
  <c r="P11" i="1" s="1"/>
  <c r="R91" i="1"/>
  <c r="T45" i="1"/>
  <c r="O9" i="1"/>
  <c r="P9" i="1" s="1"/>
  <c r="M21" i="1"/>
  <c r="J9" i="1"/>
  <c r="O19" i="1"/>
  <c r="P19" i="1" s="1"/>
  <c r="O21" i="1"/>
  <c r="M20" i="1"/>
  <c r="O20" i="1"/>
  <c r="O8" i="1"/>
  <c r="H6" i="1"/>
  <c r="K6" i="1" s="1"/>
  <c r="J21" i="1"/>
  <c r="K21" i="1" s="1"/>
  <c r="M8" i="1"/>
  <c r="O10" i="1"/>
  <c r="J10" i="1"/>
  <c r="K10" i="1" s="1"/>
  <c r="H12" i="1"/>
  <c r="H11" i="1"/>
  <c r="M10" i="1"/>
  <c r="E22" i="1"/>
  <c r="U49" i="1" l="1"/>
  <c r="U27" i="1"/>
  <c r="U77" i="1"/>
  <c r="U63" i="1"/>
  <c r="U50" i="1"/>
  <c r="U78" i="1"/>
  <c r="P6" i="1"/>
  <c r="U61" i="1"/>
  <c r="U68" i="1"/>
  <c r="U42" i="1"/>
  <c r="K9" i="1"/>
  <c r="U40" i="1"/>
  <c r="U74" i="1"/>
  <c r="U99" i="1"/>
  <c r="U84" i="1"/>
  <c r="U87" i="1"/>
  <c r="U58" i="1"/>
  <c r="U45" i="1"/>
  <c r="U86" i="1"/>
  <c r="U35" i="1"/>
  <c r="U75" i="1"/>
  <c r="U67" i="1"/>
  <c r="U41" i="1"/>
  <c r="K11" i="1"/>
  <c r="U90" i="1"/>
  <c r="U51" i="1"/>
  <c r="P8" i="1"/>
  <c r="U54" i="1"/>
  <c r="U71" i="1"/>
  <c r="P13" i="1"/>
  <c r="U33" i="1"/>
  <c r="U72" i="1"/>
  <c r="K12" i="1"/>
  <c r="U64" i="1"/>
  <c r="U46" i="1"/>
  <c r="U95" i="1"/>
  <c r="K7" i="1"/>
  <c r="U85" i="1"/>
  <c r="U39" i="1"/>
  <c r="U79" i="1"/>
  <c r="K19" i="1"/>
  <c r="U96" i="1"/>
  <c r="U100" i="1"/>
  <c r="U56" i="1"/>
  <c r="P15" i="1"/>
  <c r="U29" i="1"/>
  <c r="P14" i="1"/>
  <c r="U65" i="1"/>
  <c r="K16" i="1"/>
  <c r="K17" i="1"/>
  <c r="U59" i="1"/>
  <c r="U91" i="1"/>
  <c r="P21" i="1"/>
  <c r="U44" i="1"/>
  <c r="U52" i="1"/>
  <c r="U92" i="1"/>
  <c r="U80" i="1"/>
  <c r="P20" i="1"/>
  <c r="P10" i="1"/>
  <c r="G30" i="1"/>
  <c r="D30" i="1"/>
  <c r="F30" i="1" s="1"/>
  <c r="C30" i="1"/>
  <c r="L22" i="1"/>
  <c r="G22" i="1"/>
  <c r="D22" i="1"/>
  <c r="F22" i="1" s="1"/>
  <c r="C22" i="1"/>
  <c r="L18" i="1"/>
  <c r="G18" i="1"/>
  <c r="D18" i="1"/>
  <c r="F18" i="1" s="1"/>
  <c r="C18" i="1"/>
  <c r="T30" i="1" l="1"/>
  <c r="T32" i="1"/>
  <c r="R32" i="1"/>
  <c r="U32" i="1" s="1"/>
  <c r="T31" i="1"/>
  <c r="R31" i="1"/>
  <c r="R30" i="1"/>
  <c r="U30" i="1" s="1"/>
  <c r="J22" i="1"/>
  <c r="O22" i="1"/>
  <c r="O18" i="1"/>
  <c r="J18" i="1"/>
  <c r="H18" i="1"/>
  <c r="M22" i="1"/>
  <c r="P22" i="1" s="1"/>
  <c r="M18" i="1"/>
  <c r="P18" i="1" s="1"/>
  <c r="H22" i="1"/>
  <c r="K22" i="1" s="1"/>
  <c r="U31" i="1" l="1"/>
  <c r="K18" i="1"/>
</calcChain>
</file>

<file path=xl/sharedStrings.xml><?xml version="1.0" encoding="utf-8"?>
<sst xmlns="http://schemas.openxmlformats.org/spreadsheetml/2006/main" count="118" uniqueCount="108">
  <si>
    <t>Примечание</t>
  </si>
  <si>
    <t>Наименование муниципального образования</t>
  </si>
  <si>
    <t>Год ввода в эксплуатацию</t>
  </si>
  <si>
    <t>Объекты дошкольного образования</t>
  </si>
  <si>
    <t>Объекты среднего общего образования</t>
  </si>
  <si>
    <t>Площадь объекта (кв. м)</t>
  </si>
  <si>
    <t>Стоимость объекта                 (тыс. рублей)</t>
  </si>
  <si>
    <t>Наименование объекта дошкольного/среднего общего образования (количество учащихся/воспитанников)</t>
  </si>
  <si>
    <t>Строительство школы на 720 мест в г.Назрань</t>
  </si>
  <si>
    <t>Строительство школы на 720 мест в с.п.Плиево</t>
  </si>
  <si>
    <t xml:space="preserve">Строительство школы на 720 мест в г.Назрань </t>
  </si>
  <si>
    <t>Строительство школы на 720 мест в с.п.Средние Ачалуки</t>
  </si>
  <si>
    <t xml:space="preserve">Строительство школы на 720 мест в г.Карабулак </t>
  </si>
  <si>
    <t>г.Назрань</t>
  </si>
  <si>
    <t>с.п.Плиево</t>
  </si>
  <si>
    <t>с.п.Средние Ачалуки</t>
  </si>
  <si>
    <t xml:space="preserve">г.Карабулак </t>
  </si>
  <si>
    <t>п. Яндаре Назрановского района</t>
  </si>
  <si>
    <t>Детский сад на 220 мест в с.п.Зязиков-Юрт</t>
  </si>
  <si>
    <t>Строительство детского сада на 220 мест в с.п.Гамурзиево</t>
  </si>
  <si>
    <t>Строительство детского сада на 220 мест в с.п.Галашки</t>
  </si>
  <si>
    <t>Строительство детского сада на 220 мест в с.п.Инарки</t>
  </si>
  <si>
    <t>Строительство детского сада на 220 мест в г.Карабулаке</t>
  </si>
  <si>
    <t>с.п.Зязиков-Юрт</t>
  </si>
  <si>
    <t>с.п.Гамурзиево</t>
  </si>
  <si>
    <t>с.п.Галашки</t>
  </si>
  <si>
    <t>с.п.Инарки</t>
  </si>
  <si>
    <t>г.Карабулак</t>
  </si>
  <si>
    <t>Строительство детского сада на 220 мест в с.п.Альтиево</t>
  </si>
  <si>
    <t>с.п.Альтиево</t>
  </si>
  <si>
    <t>Школа на 720 мест в г.Назрани (кадастровый номер 06:05:0000003:11616) (ул. Тумгоева)</t>
  </si>
  <si>
    <t>Школа на 720 мест в г.Сунже (кадастровый номер 06:02:0100002:1818) (ул. Жукова)</t>
  </si>
  <si>
    <t>Школа на 720 мест в г.Назрани (кадастровый номер 06:05:0000004:1190) (ул. Дагестанская)</t>
  </si>
  <si>
    <t>Школа на 720 мест в с.п.Экажево</t>
  </si>
  <si>
    <t>Школа на 720 мест в с.п.Инарки</t>
  </si>
  <si>
    <t>Школа на 720 мест в г.Сунже (кадастровый номер 06:05:0100006:1154, 06:02:0000008:626) (ул. Калиматова)</t>
  </si>
  <si>
    <t>г.Сунже</t>
  </si>
  <si>
    <t>г.Назрани</t>
  </si>
  <si>
    <t>с.п.Экажево</t>
  </si>
  <si>
    <t>Школа на 720 мест в с.п.Троицкое</t>
  </si>
  <si>
    <t>с.п.Троицкое</t>
  </si>
  <si>
    <t>Строительство детского сада на 220 мест в г.Назрани</t>
  </si>
  <si>
    <t>Строительство школы на 250 мест в с.п. Ольгетти</t>
  </si>
  <si>
    <t>Строительство школы на 720 мест в с.п. Верхние Ачалуки</t>
  </si>
  <si>
    <t>Строительство школы на 720 мест в с.п. Долаково</t>
  </si>
  <si>
    <t>Школа на 720 мест в с.п. Барсуки</t>
  </si>
  <si>
    <t>Школа на 720 мест в г. Карабулак</t>
  </si>
  <si>
    <t>Строительство школы на 704 ученических места в г. Сунже</t>
  </si>
  <si>
    <t>г. Карабулак</t>
  </si>
  <si>
    <t>с.п. Ольгетти</t>
  </si>
  <si>
    <t>с.п. Верхние Ачалуки</t>
  </si>
  <si>
    <t>с.п. Долаково</t>
  </si>
  <si>
    <t xml:space="preserve"> с.п. Барсуки</t>
  </si>
  <si>
    <t>г. Сунже</t>
  </si>
  <si>
    <t>с.п. Сурхахи</t>
  </si>
  <si>
    <t>Строительство школы на 704 ученических места в с.п. Сурхахи</t>
  </si>
  <si>
    <t>Строительство школы на 504 ученических места в сельском поселении Экажево</t>
  </si>
  <si>
    <t>сельском поселении Экажево</t>
  </si>
  <si>
    <t>Строительство детского сада на 220 мест в г.Магасе</t>
  </si>
  <si>
    <t>Строительство детского сада на 190 мест в с.п. Троицкое</t>
  </si>
  <si>
    <t>Строительство детского сада на 220 мест в с.п. Кантышево</t>
  </si>
  <si>
    <t>Строительство детского сада на 220 мест в г. Назрани (кадастровым номером 06:05:0100007:2578)</t>
  </si>
  <si>
    <t>Строительство детского сада на 220 мест в с.п. Пседах</t>
  </si>
  <si>
    <t>Строительство детского сада на 220 мест в г. Малгобеке</t>
  </si>
  <si>
    <t>г.Магасе</t>
  </si>
  <si>
    <t>с.п. Троицкое</t>
  </si>
  <si>
    <t>с.п. Кантышево</t>
  </si>
  <si>
    <t>г. Назрани</t>
  </si>
  <si>
    <t>с.п. Пседах</t>
  </si>
  <si>
    <t>г. Малгобеке</t>
  </si>
  <si>
    <t>Школа на 720 мест в г. Сунже</t>
  </si>
  <si>
    <t>Школа на 540 мест в с.п. Троицкое</t>
  </si>
  <si>
    <t>Школа на 540 мест в с.п. Инарки</t>
  </si>
  <si>
    <t>Школа на 420 мест в с.п. Нестеровское</t>
  </si>
  <si>
    <t>Школа на 250 мест в г.Сунже</t>
  </si>
  <si>
    <t xml:space="preserve"> с.п. Троицкое</t>
  </si>
  <si>
    <t>с.п. Инарки</t>
  </si>
  <si>
    <t>с.п. Нестеровское</t>
  </si>
  <si>
    <t>Строительство нового здания ГБДОУ "Детский сад-ясли №2 с.п. Троицкое "Аьрзи къориг"</t>
  </si>
  <si>
    <t>Строительство нового здания ГБДОУ "Детский сад №6 г. Назрань"</t>
  </si>
  <si>
    <t>Строительство нового здания ГБДОУ "Детский сад №7 г. Малгобек "Сказка"</t>
  </si>
  <si>
    <t>Строительство детского сада на 190 мест в г. Малгобеке</t>
  </si>
  <si>
    <t xml:space="preserve"> с.п. Троицкое </t>
  </si>
  <si>
    <t>г. Назрань</t>
  </si>
  <si>
    <t xml:space="preserve"> г. Малгобек </t>
  </si>
  <si>
    <t>Строительство детского сада на 200 мест в г.Назрань</t>
  </si>
  <si>
    <t>.2023</t>
  </si>
  <si>
    <t>Стоимость 1 кв. м            (тыс. рублей)</t>
  </si>
  <si>
    <t>Площадь спортивного зала, кв. м (при наличии нескольких - площадь каждого)</t>
  </si>
  <si>
    <t>Стоимость устройства спортивного зала (тыс. рублей, расчетно)</t>
  </si>
  <si>
    <t>Нормативная площадь спортивного зала, кв. м *</t>
  </si>
  <si>
    <t>Площадь музыкального зала или объединенного с спортзалом, кв. м (при наличии нескольких - площадь каждого)</t>
  </si>
  <si>
    <t>Стоимость устройства мызыкального зала (тыс. рублей, расчетно)</t>
  </si>
  <si>
    <t xml:space="preserve">Нормативная площадь музыкального зала, кв. м </t>
  </si>
  <si>
    <t>Площадь лаборантских при кабинетах физики, химии, биологии и др., кв. м (при наличии нескольких - площадь каждой)</t>
  </si>
  <si>
    <t>Стоимость устройства лаборантской (тыс. рублей, расчетно)</t>
  </si>
  <si>
    <t xml:space="preserve">Нормативная площадь лаборантской, кв. м </t>
  </si>
  <si>
    <t>Примечание: * количество занимающихся в спортзале одновременно принято из расчета по 25 (1 класс) и 50 человек (2 класса)</t>
  </si>
  <si>
    <t xml:space="preserve">Строительство школы на 720 мест </t>
  </si>
  <si>
    <t xml:space="preserve">Строительство средней общеобразовательной школы на 250 уч. мест </t>
  </si>
  <si>
    <t>Превышение фактической стоимости над стоимостью по нормативной площади (тыс. рублей, расчетно)</t>
  </si>
  <si>
    <t>Превышение фактической стоимости над стоимостью по нормативной площади  (тыс. рублей, расчетно)</t>
  </si>
  <si>
    <t>Информация о площади и стоимости отдельных помещений объектов дошкольного образования и среднего общего образования Республики Ингушетия</t>
  </si>
  <si>
    <t>Стоимость устройства спортивного зала по нормативу площади (тыс. рублей, расчетно)</t>
  </si>
  <si>
    <t>Превышение фактической стоимости над стоимостью по нормативной площади(тыс. рублей, расчетно)</t>
  </si>
  <si>
    <t>Стоимость устройства музыкального зала по нормативу площади (тыс. рублей, расчетно)</t>
  </si>
  <si>
    <t>Стоимость устройства лаборантской по нормативу площади (тыс. рублей, расчетно)</t>
  </si>
  <si>
    <t>Приложение №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</si>
</sst>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#,##0.0"/>
  </numFmts>
  <fonts count="13" x14ac:knownFonts="1">
    <font>
      <sz val="12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0"/>
      <name val="Arial Cyr"/>
      <charset val="204"/>
    </font>
    <font>
      <sz val="14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5" fillId="0" borderId="0"/>
    <xf numFmtId="0" fontId="6" fillId="0" borderId="0"/>
    <xf numFmtId="164" fontId="7" fillId="0" borderId="0" applyFont="0" applyFill="0" applyBorder="0" applyAlignment="0" applyProtection="0"/>
    <xf numFmtId="0" fontId="4" fillId="0" borderId="0"/>
  </cellStyleXfs>
  <cellXfs count="49">
    <xf numFmtId="0" fontId="0" fillId="0" borderId="0" xfId="0"/>
    <xf numFmtId="0" fontId="3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4" fontId="9" fillId="2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3" fillId="2" borderId="0" xfId="0" applyFont="1" applyFill="1"/>
    <xf numFmtId="4" fontId="1" fillId="2" borderId="1" xfId="0" applyNumberFormat="1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11" fillId="3" borderId="1" xfId="0" applyNumberFormat="1" applyFont="1" applyFill="1" applyBorder="1" applyAlignment="1" applyProtection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/>
    <xf numFmtId="165" fontId="1" fillId="2" borderId="1" xfId="0" applyNumberFormat="1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165" fontId="11" fillId="3" borderId="1" xfId="0" applyNumberFormat="1" applyFont="1" applyFill="1" applyBorder="1" applyAlignment="1" applyProtection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3" fillId="0" borderId="1" xfId="0" applyNumberFormat="1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4" fontId="1" fillId="6" borderId="1" xfId="0" applyNumberFormat="1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/>
    </xf>
    <xf numFmtId="165" fontId="1" fillId="6" borderId="1" xfId="0" applyNumberFormat="1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 wrapText="1"/>
    </xf>
    <xf numFmtId="4" fontId="9" fillId="6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top"/>
    </xf>
    <xf numFmtId="0" fontId="1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" xfId="2"/>
    <cellStyle name="Обычный 5" xfId="4"/>
    <cellStyle name="Финансовый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9;&#1077;&#1083;&#1080;&#1084;&#1093;&#1072;&#1085;\Desktop\&#1057;&#1040;&#1044;&#8470;11&#107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9;&#1077;&#1083;&#1080;&#1084;&#1093;&#1072;&#1085;\Desktop\&#1080;&#1085;&#1092;&#1086;%20&#1087;&#1086;%20&#1087;&#1086;&#1084;&#1077;&#1097;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&#1079;&#1077;&#1083;&#1080;&#1084;&#1093;&#1072;&#1085;\Desktop\&#1057;&#1054;&#1064;&#8470;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объектов"/>
    </sheetNames>
    <sheetDataSet>
      <sheetData sheetId="0" refreshError="1">
        <row r="26">
          <cell r="D26">
            <v>2023</v>
          </cell>
          <cell r="E26">
            <v>3723.4</v>
          </cell>
          <cell r="G26">
            <v>80.5</v>
          </cell>
          <cell r="H26">
            <v>80.5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объектов"/>
    </sheetNames>
    <sheetDataSet>
      <sheetData sheetId="0" refreshError="1">
        <row r="6">
          <cell r="D6">
            <v>2023</v>
          </cell>
          <cell r="E6">
            <v>3083.8</v>
          </cell>
          <cell r="F6">
            <v>219121.6</v>
          </cell>
          <cell r="G6">
            <v>85.5</v>
          </cell>
          <cell r="H6">
            <v>86.6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араметры объектов"/>
    </sheetNames>
    <sheetDataSet>
      <sheetData sheetId="0" refreshError="1">
        <row r="45">
          <cell r="D45">
            <v>2021</v>
          </cell>
          <cell r="E45">
            <v>13751</v>
          </cell>
          <cell r="G45">
            <v>278.3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104"/>
  <sheetViews>
    <sheetView tabSelected="1" topLeftCell="H1" zoomScale="75" zoomScaleNormal="75" workbookViewId="0">
      <pane ySplit="4" topLeftCell="A83" activePane="bottomLeft" state="frozen"/>
      <selection pane="bottomLeft" activeCell="S101" sqref="S101"/>
    </sheetView>
  </sheetViews>
  <sheetFormatPr defaultColWidth="11" defaultRowHeight="15.75" x14ac:dyDescent="0.25"/>
  <cols>
    <col min="1" max="1" width="25.5" style="1" customWidth="1"/>
    <col min="2" max="2" width="38.5" style="1" customWidth="1"/>
    <col min="3" max="3" width="11.625" style="1" customWidth="1"/>
    <col min="4" max="4" width="10.25" style="1" customWidth="1"/>
    <col min="5" max="6" width="16.25" style="1" customWidth="1"/>
    <col min="7" max="7" width="19.375" style="1" bestFit="1" customWidth="1"/>
    <col min="8" max="8" width="19.375" style="1" customWidth="1"/>
    <col min="9" max="9" width="16.25" style="1" customWidth="1"/>
    <col min="10" max="11" width="19.375" style="1" customWidth="1"/>
    <col min="12" max="13" width="22.125" style="1" customWidth="1"/>
    <col min="14" max="14" width="18.125" style="1" customWidth="1"/>
    <col min="15" max="16" width="22.125" style="1" customWidth="1"/>
    <col min="17" max="17" width="21.125" style="1" customWidth="1"/>
    <col min="18" max="18" width="15" style="1" customWidth="1"/>
    <col min="19" max="19" width="13.25" style="1" customWidth="1"/>
    <col min="20" max="20" width="17.875" style="1" customWidth="1"/>
    <col min="21" max="21" width="20.25" style="1" customWidth="1"/>
    <col min="22" max="22" width="18.625" style="1" bestFit="1" customWidth="1"/>
    <col min="23" max="16384" width="11" style="1"/>
  </cols>
  <sheetData>
    <row r="1" spans="1:24" ht="18.75" x14ac:dyDescent="0.25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  <c r="L1" s="19"/>
      <c r="M1" s="19"/>
      <c r="N1" s="19"/>
      <c r="O1" s="19"/>
      <c r="P1" s="19"/>
      <c r="Q1" s="19"/>
      <c r="R1" s="19"/>
      <c r="S1" s="19"/>
      <c r="T1" s="19"/>
      <c r="U1" s="19"/>
      <c r="V1" s="19" t="s">
        <v>107</v>
      </c>
      <c r="W1" s="18"/>
      <c r="X1" s="18"/>
    </row>
    <row r="2" spans="1:24" s="2" customFormat="1" ht="45.75" customHeight="1" x14ac:dyDescent="0.25">
      <c r="A2" s="42" t="s">
        <v>102</v>
      </c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  <c r="S2" s="42"/>
      <c r="T2" s="42"/>
      <c r="U2" s="42"/>
      <c r="V2" s="42"/>
      <c r="W2" s="20"/>
      <c r="X2" s="20"/>
    </row>
    <row r="3" spans="1:24" ht="18.75" x14ac:dyDescent="0.25">
      <c r="A3" s="18"/>
      <c r="B3" s="18"/>
      <c r="C3" s="18"/>
      <c r="D3" s="18"/>
      <c r="E3" s="18"/>
      <c r="F3" s="18"/>
      <c r="G3" s="18"/>
      <c r="H3" s="18"/>
      <c r="I3" s="18"/>
      <c r="J3" s="18"/>
      <c r="K3" s="18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8"/>
      <c r="X3" s="18"/>
    </row>
    <row r="4" spans="1:24" s="41" customFormat="1" ht="124.15" customHeight="1" x14ac:dyDescent="0.25">
      <c r="A4" s="3" t="s">
        <v>1</v>
      </c>
      <c r="B4" s="3" t="s">
        <v>7</v>
      </c>
      <c r="C4" s="3" t="s">
        <v>2</v>
      </c>
      <c r="D4" s="3" t="s">
        <v>5</v>
      </c>
      <c r="E4" s="3" t="s">
        <v>6</v>
      </c>
      <c r="F4" s="3" t="s">
        <v>87</v>
      </c>
      <c r="G4" s="32" t="s">
        <v>88</v>
      </c>
      <c r="H4" s="32" t="s">
        <v>89</v>
      </c>
      <c r="I4" s="32" t="s">
        <v>90</v>
      </c>
      <c r="J4" s="32" t="s">
        <v>103</v>
      </c>
      <c r="K4" s="32" t="s">
        <v>104</v>
      </c>
      <c r="L4" s="33" t="s">
        <v>91</v>
      </c>
      <c r="M4" s="33" t="s">
        <v>92</v>
      </c>
      <c r="N4" s="33" t="s">
        <v>93</v>
      </c>
      <c r="O4" s="33" t="s">
        <v>105</v>
      </c>
      <c r="P4" s="33" t="s">
        <v>100</v>
      </c>
      <c r="Q4" s="34" t="s">
        <v>94</v>
      </c>
      <c r="R4" s="34" t="s">
        <v>95</v>
      </c>
      <c r="S4" s="34" t="s">
        <v>96</v>
      </c>
      <c r="T4" s="34" t="s">
        <v>106</v>
      </c>
      <c r="U4" s="34" t="s">
        <v>101</v>
      </c>
      <c r="V4" s="3" t="s">
        <v>0</v>
      </c>
    </row>
    <row r="5" spans="1:24" x14ac:dyDescent="0.25">
      <c r="A5" s="43" t="s">
        <v>3</v>
      </c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44"/>
      <c r="N5" s="44"/>
      <c r="O5" s="44"/>
      <c r="P5" s="44"/>
      <c r="Q5" s="44"/>
      <c r="R5" s="44"/>
      <c r="S5" s="44"/>
      <c r="T5" s="44"/>
      <c r="U5" s="44"/>
      <c r="V5" s="45"/>
      <c r="W5" s="18"/>
      <c r="X5" s="18"/>
    </row>
    <row r="6" spans="1:24" s="12" customFormat="1" x14ac:dyDescent="0.25">
      <c r="A6" s="11" t="s">
        <v>23</v>
      </c>
      <c r="B6" s="13" t="s">
        <v>18</v>
      </c>
      <c r="C6" s="8">
        <v>2021</v>
      </c>
      <c r="D6" s="26">
        <v>3776</v>
      </c>
      <c r="E6" s="26">
        <v>210000</v>
      </c>
      <c r="F6" s="26">
        <f>E6/D6</f>
        <v>55.614406779661017</v>
      </c>
      <c r="G6" s="26">
        <v>90</v>
      </c>
      <c r="H6" s="26">
        <f>G6*F6</f>
        <v>5005.2966101694919</v>
      </c>
      <c r="I6" s="26">
        <v>75</v>
      </c>
      <c r="J6" s="26">
        <f>I6*F6</f>
        <v>4171.0805084745762</v>
      </c>
      <c r="K6" s="26">
        <f>H6-J6</f>
        <v>834.21610169491578</v>
      </c>
      <c r="L6" s="26">
        <v>90</v>
      </c>
      <c r="M6" s="26">
        <f>L6*F6</f>
        <v>5005.2966101694919</v>
      </c>
      <c r="N6" s="26">
        <v>75</v>
      </c>
      <c r="O6" s="26">
        <f>N6*F6</f>
        <v>4171.0805084745762</v>
      </c>
      <c r="P6" s="26">
        <f>M6-O6</f>
        <v>834.21610169491578</v>
      </c>
      <c r="Q6" s="26"/>
      <c r="R6" s="26"/>
      <c r="S6" s="26"/>
      <c r="T6" s="26"/>
      <c r="U6" s="26"/>
      <c r="V6" s="8"/>
      <c r="W6" s="21"/>
      <c r="X6" s="21"/>
    </row>
    <row r="7" spans="1:24" s="12" customFormat="1" ht="30" x14ac:dyDescent="0.25">
      <c r="A7" s="11" t="s">
        <v>24</v>
      </c>
      <c r="B7" s="5" t="s">
        <v>19</v>
      </c>
      <c r="C7" s="8">
        <v>2021</v>
      </c>
      <c r="D7" s="26">
        <v>3774.6</v>
      </c>
      <c r="E7" s="26">
        <v>95666.3</v>
      </c>
      <c r="F7" s="26">
        <f t="shared" ref="F7:F22" si="0">E7/D7</f>
        <v>25.344751761776084</v>
      </c>
      <c r="G7" s="26">
        <v>79.2</v>
      </c>
      <c r="H7" s="26">
        <f t="shared" ref="H7:H23" si="1">G7*F7</f>
        <v>2007.3043395326661</v>
      </c>
      <c r="I7" s="26">
        <v>75</v>
      </c>
      <c r="J7" s="26">
        <f t="shared" ref="J7:J18" si="2">I7*F7</f>
        <v>1900.8563821332064</v>
      </c>
      <c r="K7" s="26">
        <f t="shared" ref="K7:K18" si="3">H7-J7</f>
        <v>106.44795739945971</v>
      </c>
      <c r="L7" s="26">
        <v>78.3</v>
      </c>
      <c r="M7" s="26">
        <f t="shared" ref="M7:M22" si="4">L7*F7</f>
        <v>1984.4940629470673</v>
      </c>
      <c r="N7" s="26">
        <v>75</v>
      </c>
      <c r="O7" s="26">
        <f t="shared" ref="O7:O22" si="5">N7*F7</f>
        <v>1900.8563821332064</v>
      </c>
      <c r="P7" s="26">
        <f t="shared" ref="P7:P22" si="6">M7-O7</f>
        <v>83.637680813860925</v>
      </c>
      <c r="Q7" s="26"/>
      <c r="R7" s="26"/>
      <c r="S7" s="26"/>
      <c r="T7" s="26"/>
      <c r="U7" s="26"/>
      <c r="V7" s="8"/>
      <c r="W7" s="21"/>
      <c r="X7" s="21"/>
    </row>
    <row r="8" spans="1:24" s="12" customFormat="1" ht="30" x14ac:dyDescent="0.25">
      <c r="A8" s="11" t="s">
        <v>25</v>
      </c>
      <c r="B8" s="13" t="s">
        <v>20</v>
      </c>
      <c r="C8" s="8">
        <v>2021</v>
      </c>
      <c r="D8" s="26">
        <v>4408.3999999999996</v>
      </c>
      <c r="E8" s="26">
        <v>165000</v>
      </c>
      <c r="F8" s="26">
        <f t="shared" si="0"/>
        <v>37.42854550403775</v>
      </c>
      <c r="G8" s="26">
        <v>165</v>
      </c>
      <c r="H8" s="26">
        <f t="shared" si="1"/>
        <v>6175.7100081662284</v>
      </c>
      <c r="I8" s="26">
        <v>75</v>
      </c>
      <c r="J8" s="26">
        <f t="shared" si="2"/>
        <v>2807.1409128028313</v>
      </c>
      <c r="K8" s="26">
        <f t="shared" si="3"/>
        <v>3368.5690953633971</v>
      </c>
      <c r="L8" s="26">
        <v>165</v>
      </c>
      <c r="M8" s="26">
        <f t="shared" si="4"/>
        <v>6175.7100081662284</v>
      </c>
      <c r="N8" s="26">
        <v>75</v>
      </c>
      <c r="O8" s="26">
        <f t="shared" si="5"/>
        <v>2807.1409128028313</v>
      </c>
      <c r="P8" s="26">
        <f t="shared" si="6"/>
        <v>3368.5690953633971</v>
      </c>
      <c r="Q8" s="26"/>
      <c r="R8" s="26"/>
      <c r="S8" s="26"/>
      <c r="T8" s="26"/>
      <c r="U8" s="26"/>
      <c r="V8" s="8"/>
      <c r="W8" s="21"/>
      <c r="X8" s="21"/>
    </row>
    <row r="9" spans="1:24" ht="30" x14ac:dyDescent="0.25">
      <c r="A9" s="3" t="s">
        <v>26</v>
      </c>
      <c r="B9" s="7" t="s">
        <v>21</v>
      </c>
      <c r="C9" s="9">
        <v>2021</v>
      </c>
      <c r="D9" s="26">
        <v>4408.3999999999996</v>
      </c>
      <c r="E9" s="26">
        <v>124238.3</v>
      </c>
      <c r="F9" s="26">
        <f t="shared" si="0"/>
        <v>28.182174938753292</v>
      </c>
      <c r="G9" s="26">
        <v>86.8</v>
      </c>
      <c r="H9" s="26">
        <f t="shared" si="1"/>
        <v>2446.2127846837857</v>
      </c>
      <c r="I9" s="26">
        <v>75</v>
      </c>
      <c r="J9" s="26">
        <f t="shared" si="2"/>
        <v>2113.663120406497</v>
      </c>
      <c r="K9" s="26">
        <f t="shared" si="3"/>
        <v>332.54966427728868</v>
      </c>
      <c r="L9" s="26">
        <v>77.5</v>
      </c>
      <c r="M9" s="26">
        <f t="shared" si="4"/>
        <v>2184.1185577533802</v>
      </c>
      <c r="N9" s="26">
        <v>75</v>
      </c>
      <c r="O9" s="26">
        <f t="shared" si="5"/>
        <v>2113.663120406497</v>
      </c>
      <c r="P9" s="26">
        <f t="shared" si="6"/>
        <v>70.455437346883173</v>
      </c>
      <c r="Q9" s="26"/>
      <c r="R9" s="26"/>
      <c r="S9" s="26"/>
      <c r="T9" s="26"/>
      <c r="U9" s="26"/>
      <c r="V9" s="8"/>
      <c r="W9" s="18"/>
      <c r="X9" s="18"/>
    </row>
    <row r="10" spans="1:24" s="12" customFormat="1" ht="30" x14ac:dyDescent="0.25">
      <c r="A10" s="11" t="s">
        <v>27</v>
      </c>
      <c r="B10" s="13" t="s">
        <v>22</v>
      </c>
      <c r="C10" s="8">
        <v>2021</v>
      </c>
      <c r="D10" s="26">
        <v>4408.3999999999996</v>
      </c>
      <c r="E10" s="26">
        <v>165000</v>
      </c>
      <c r="F10" s="26">
        <f t="shared" si="0"/>
        <v>37.42854550403775</v>
      </c>
      <c r="G10" s="26">
        <v>107.7</v>
      </c>
      <c r="H10" s="26">
        <f t="shared" si="1"/>
        <v>4031.0543507848656</v>
      </c>
      <c r="I10" s="26">
        <v>75</v>
      </c>
      <c r="J10" s="26">
        <f t="shared" si="2"/>
        <v>2807.1409128028313</v>
      </c>
      <c r="K10" s="26">
        <f t="shared" si="3"/>
        <v>1223.9134379820343</v>
      </c>
      <c r="L10" s="26">
        <v>75</v>
      </c>
      <c r="M10" s="26">
        <f t="shared" si="4"/>
        <v>2807.1409128028313</v>
      </c>
      <c r="N10" s="26">
        <v>75</v>
      </c>
      <c r="O10" s="26">
        <f t="shared" si="5"/>
        <v>2807.1409128028313</v>
      </c>
      <c r="P10" s="26">
        <f t="shared" si="6"/>
        <v>0</v>
      </c>
      <c r="Q10" s="26"/>
      <c r="R10" s="26"/>
      <c r="S10" s="26"/>
      <c r="T10" s="26"/>
      <c r="U10" s="26"/>
      <c r="V10" s="8"/>
      <c r="W10" s="21"/>
      <c r="X10" s="21"/>
    </row>
    <row r="11" spans="1:24" s="12" customFormat="1" ht="30" x14ac:dyDescent="0.25">
      <c r="A11" s="11" t="s">
        <v>29</v>
      </c>
      <c r="B11" s="13" t="s">
        <v>28</v>
      </c>
      <c r="C11" s="8">
        <v>2021</v>
      </c>
      <c r="D11" s="26">
        <v>4408</v>
      </c>
      <c r="E11" s="26">
        <v>122220</v>
      </c>
      <c r="F11" s="26">
        <f t="shared" si="0"/>
        <v>27.726860254083483</v>
      </c>
      <c r="G11" s="26">
        <v>71.2</v>
      </c>
      <c r="H11" s="26">
        <f t="shared" si="1"/>
        <v>1974.1524500907442</v>
      </c>
      <c r="I11" s="26">
        <v>75</v>
      </c>
      <c r="J11" s="26">
        <f t="shared" si="2"/>
        <v>2079.5145190562612</v>
      </c>
      <c r="K11" s="26">
        <f t="shared" si="3"/>
        <v>-105.36206896551698</v>
      </c>
      <c r="L11" s="26">
        <v>76.400000000000006</v>
      </c>
      <c r="M11" s="26">
        <f t="shared" si="4"/>
        <v>2118.3321234119785</v>
      </c>
      <c r="N11" s="26">
        <v>75</v>
      </c>
      <c r="O11" s="26">
        <f t="shared" si="5"/>
        <v>2079.5145190562612</v>
      </c>
      <c r="P11" s="26">
        <f t="shared" si="6"/>
        <v>38.817604355717322</v>
      </c>
      <c r="Q11" s="26"/>
      <c r="R11" s="26"/>
      <c r="S11" s="26"/>
      <c r="T11" s="26"/>
      <c r="U11" s="26"/>
      <c r="V11" s="8"/>
      <c r="W11" s="21"/>
      <c r="X11" s="21"/>
    </row>
    <row r="12" spans="1:24" s="12" customFormat="1" ht="30" x14ac:dyDescent="0.25">
      <c r="A12" s="11" t="s">
        <v>37</v>
      </c>
      <c r="B12" s="5" t="s">
        <v>41</v>
      </c>
      <c r="C12" s="8">
        <v>2021</v>
      </c>
      <c r="D12" s="26">
        <v>4408.3999999999996</v>
      </c>
      <c r="E12" s="26">
        <v>164319.79999999999</v>
      </c>
      <c r="F12" s="26">
        <f t="shared" si="0"/>
        <v>37.274249160693223</v>
      </c>
      <c r="G12" s="26">
        <v>86</v>
      </c>
      <c r="H12" s="26">
        <f t="shared" si="1"/>
        <v>3205.5854278196171</v>
      </c>
      <c r="I12" s="26">
        <v>75</v>
      </c>
      <c r="J12" s="26">
        <f t="shared" si="2"/>
        <v>2795.5686870519917</v>
      </c>
      <c r="K12" s="26">
        <f t="shared" si="3"/>
        <v>410.01674076762538</v>
      </c>
      <c r="L12" s="26">
        <v>77.5</v>
      </c>
      <c r="M12" s="26">
        <f t="shared" si="4"/>
        <v>2888.7543099537247</v>
      </c>
      <c r="N12" s="26">
        <v>75</v>
      </c>
      <c r="O12" s="26">
        <f t="shared" si="5"/>
        <v>2795.5686870519917</v>
      </c>
      <c r="P12" s="26">
        <f t="shared" si="6"/>
        <v>93.185622901733041</v>
      </c>
      <c r="Q12" s="26"/>
      <c r="R12" s="26"/>
      <c r="S12" s="26"/>
      <c r="T12" s="26"/>
      <c r="U12" s="26"/>
      <c r="V12" s="8"/>
      <c r="W12" s="21"/>
      <c r="X12" s="21"/>
    </row>
    <row r="13" spans="1:24" s="12" customFormat="1" ht="30" x14ac:dyDescent="0.25">
      <c r="A13" s="11" t="s">
        <v>64</v>
      </c>
      <c r="B13" s="5" t="s">
        <v>58</v>
      </c>
      <c r="C13" s="17" t="s">
        <v>86</v>
      </c>
      <c r="D13" s="26">
        <v>3900</v>
      </c>
      <c r="E13" s="26">
        <v>194907.4</v>
      </c>
      <c r="F13" s="26">
        <f t="shared" si="0"/>
        <v>49.976256410256411</v>
      </c>
      <c r="G13" s="26">
        <v>79.8</v>
      </c>
      <c r="H13" s="26">
        <f t="shared" si="1"/>
        <v>3988.1052615384615</v>
      </c>
      <c r="I13" s="26">
        <v>75</v>
      </c>
      <c r="J13" s="26">
        <f t="shared" si="2"/>
        <v>3748.2192307692308</v>
      </c>
      <c r="K13" s="26">
        <f t="shared" si="3"/>
        <v>239.88603076923073</v>
      </c>
      <c r="L13" s="26">
        <v>79.2</v>
      </c>
      <c r="M13" s="26">
        <f t="shared" si="4"/>
        <v>3958.1195076923077</v>
      </c>
      <c r="N13" s="26">
        <v>75</v>
      </c>
      <c r="O13" s="26">
        <f t="shared" si="5"/>
        <v>3748.2192307692308</v>
      </c>
      <c r="P13" s="26">
        <f t="shared" si="6"/>
        <v>209.90027692307694</v>
      </c>
      <c r="Q13" s="26"/>
      <c r="R13" s="26"/>
      <c r="S13" s="26"/>
      <c r="T13" s="26"/>
      <c r="U13" s="26"/>
      <c r="V13" s="8"/>
      <c r="W13" s="21"/>
      <c r="X13" s="21"/>
    </row>
    <row r="14" spans="1:24" s="12" customFormat="1" ht="30" x14ac:dyDescent="0.25">
      <c r="A14" s="11" t="s">
        <v>65</v>
      </c>
      <c r="B14" s="14" t="s">
        <v>59</v>
      </c>
      <c r="C14" s="8">
        <v>2022</v>
      </c>
      <c r="D14" s="26">
        <v>3083.8</v>
      </c>
      <c r="E14" s="26">
        <v>201057.4</v>
      </c>
      <c r="F14" s="26">
        <f t="shared" si="0"/>
        <v>65.197937609442889</v>
      </c>
      <c r="G14" s="26">
        <v>85.8</v>
      </c>
      <c r="H14" s="26">
        <f t="shared" si="1"/>
        <v>5593.9830468902001</v>
      </c>
      <c r="I14" s="26">
        <v>75</v>
      </c>
      <c r="J14" s="26">
        <f t="shared" si="2"/>
        <v>4889.8453207082166</v>
      </c>
      <c r="K14" s="26">
        <f t="shared" si="3"/>
        <v>704.13772618198345</v>
      </c>
      <c r="L14" s="26">
        <v>86.6</v>
      </c>
      <c r="M14" s="26">
        <f t="shared" si="4"/>
        <v>5646.1413969777541</v>
      </c>
      <c r="N14" s="26">
        <v>75</v>
      </c>
      <c r="O14" s="26">
        <f t="shared" si="5"/>
        <v>4889.8453207082166</v>
      </c>
      <c r="P14" s="26">
        <f t="shared" si="6"/>
        <v>756.29607626953748</v>
      </c>
      <c r="Q14" s="26"/>
      <c r="R14" s="26"/>
      <c r="S14" s="26"/>
      <c r="T14" s="26"/>
      <c r="U14" s="26"/>
      <c r="V14" s="8"/>
      <c r="W14" s="21"/>
      <c r="X14" s="21"/>
    </row>
    <row r="15" spans="1:24" s="12" customFormat="1" ht="30" x14ac:dyDescent="0.25">
      <c r="A15" s="11" t="s">
        <v>66</v>
      </c>
      <c r="B15" s="14" t="s">
        <v>60</v>
      </c>
      <c r="C15" s="8">
        <v>2023</v>
      </c>
      <c r="D15" s="26">
        <v>3723.4</v>
      </c>
      <c r="E15" s="26">
        <v>196850</v>
      </c>
      <c r="F15" s="26">
        <f t="shared" si="0"/>
        <v>52.868346135252722</v>
      </c>
      <c r="G15" s="26">
        <v>79.8</v>
      </c>
      <c r="H15" s="26">
        <f t="shared" si="1"/>
        <v>4218.8940215931671</v>
      </c>
      <c r="I15" s="26">
        <v>75</v>
      </c>
      <c r="J15" s="26">
        <f t="shared" si="2"/>
        <v>3965.1259601439542</v>
      </c>
      <c r="K15" s="26">
        <f t="shared" si="3"/>
        <v>253.76806144921284</v>
      </c>
      <c r="L15" s="26">
        <v>79.2</v>
      </c>
      <c r="M15" s="26">
        <f t="shared" si="4"/>
        <v>4187.1730139120154</v>
      </c>
      <c r="N15" s="26">
        <v>75</v>
      </c>
      <c r="O15" s="26">
        <f t="shared" si="5"/>
        <v>3965.1259601439542</v>
      </c>
      <c r="P15" s="26">
        <f t="shared" si="6"/>
        <v>222.04705376806123</v>
      </c>
      <c r="Q15" s="26"/>
      <c r="R15" s="26"/>
      <c r="S15" s="26"/>
      <c r="T15" s="26"/>
      <c r="U15" s="26"/>
      <c r="V15" s="8"/>
      <c r="W15" s="21"/>
      <c r="X15" s="21"/>
    </row>
    <row r="16" spans="1:24" s="12" customFormat="1" ht="45" x14ac:dyDescent="0.25">
      <c r="A16" s="11" t="s">
        <v>67</v>
      </c>
      <c r="B16" s="14" t="s">
        <v>61</v>
      </c>
      <c r="C16" s="8">
        <v>2022</v>
      </c>
      <c r="D16" s="26">
        <v>3723.4</v>
      </c>
      <c r="E16" s="26">
        <v>200847.7</v>
      </c>
      <c r="F16" s="26">
        <f t="shared" si="0"/>
        <v>53.942015362303273</v>
      </c>
      <c r="G16" s="26">
        <v>90</v>
      </c>
      <c r="H16" s="26">
        <f t="shared" si="1"/>
        <v>4854.7813826072943</v>
      </c>
      <c r="I16" s="26">
        <v>75</v>
      </c>
      <c r="J16" s="26">
        <f t="shared" si="2"/>
        <v>4045.6511521727457</v>
      </c>
      <c r="K16" s="26">
        <f t="shared" si="3"/>
        <v>809.13023043454859</v>
      </c>
      <c r="L16" s="26">
        <v>90</v>
      </c>
      <c r="M16" s="26">
        <f t="shared" si="4"/>
        <v>4854.7813826072943</v>
      </c>
      <c r="N16" s="26">
        <v>75</v>
      </c>
      <c r="O16" s="26">
        <f t="shared" si="5"/>
        <v>4045.6511521727457</v>
      </c>
      <c r="P16" s="26">
        <f t="shared" si="6"/>
        <v>809.13023043454859</v>
      </c>
      <c r="Q16" s="26"/>
      <c r="R16" s="26"/>
      <c r="S16" s="26"/>
      <c r="T16" s="26"/>
      <c r="U16" s="26"/>
      <c r="V16" s="8"/>
      <c r="W16" s="21"/>
      <c r="X16" s="21"/>
    </row>
    <row r="17" spans="1:24" ht="30" x14ac:dyDescent="0.25">
      <c r="A17" s="3" t="s">
        <v>68</v>
      </c>
      <c r="B17" s="15" t="s">
        <v>62</v>
      </c>
      <c r="C17" s="8">
        <v>2022</v>
      </c>
      <c r="D17" s="26">
        <v>3723.4</v>
      </c>
      <c r="E17" s="26">
        <v>215687.8</v>
      </c>
      <c r="F17" s="26">
        <f t="shared" si="0"/>
        <v>57.92764677445345</v>
      </c>
      <c r="G17" s="26">
        <v>79.8</v>
      </c>
      <c r="H17" s="26">
        <f t="shared" si="1"/>
        <v>4622.6262126013853</v>
      </c>
      <c r="I17" s="26">
        <v>75</v>
      </c>
      <c r="J17" s="26">
        <f t="shared" si="2"/>
        <v>4344.5735080840086</v>
      </c>
      <c r="K17" s="26">
        <f t="shared" si="3"/>
        <v>278.0527045173767</v>
      </c>
      <c r="L17" s="26">
        <v>79.2</v>
      </c>
      <c r="M17" s="26">
        <f t="shared" si="4"/>
        <v>4587.8696245367137</v>
      </c>
      <c r="N17" s="26">
        <v>75</v>
      </c>
      <c r="O17" s="26">
        <f t="shared" si="5"/>
        <v>4344.5735080840086</v>
      </c>
      <c r="P17" s="26">
        <f t="shared" si="6"/>
        <v>243.29611645270506</v>
      </c>
      <c r="Q17" s="26"/>
      <c r="R17" s="26"/>
      <c r="S17" s="26"/>
      <c r="T17" s="26"/>
      <c r="U17" s="26"/>
      <c r="V17" s="8"/>
      <c r="W17" s="18"/>
      <c r="X17" s="18"/>
    </row>
    <row r="18" spans="1:24" ht="30" x14ac:dyDescent="0.25">
      <c r="A18" s="3" t="s">
        <v>69</v>
      </c>
      <c r="B18" s="15" t="s">
        <v>63</v>
      </c>
      <c r="C18" s="8">
        <f>'[1]Параметры объектов'!D26</f>
        <v>2023</v>
      </c>
      <c r="D18" s="26">
        <f>'[1]Параметры объектов'!E26</f>
        <v>3723.4</v>
      </c>
      <c r="E18" s="26">
        <v>134408.1</v>
      </c>
      <c r="F18" s="26">
        <f t="shared" si="0"/>
        <v>36.098216683676213</v>
      </c>
      <c r="G18" s="26">
        <f>'[1]Параметры объектов'!G26</f>
        <v>80.5</v>
      </c>
      <c r="H18" s="26">
        <f t="shared" si="1"/>
        <v>2905.9064430359354</v>
      </c>
      <c r="I18" s="26">
        <v>75</v>
      </c>
      <c r="J18" s="26">
        <f t="shared" si="2"/>
        <v>2707.366251275716</v>
      </c>
      <c r="K18" s="26">
        <f t="shared" si="3"/>
        <v>198.54019176021939</v>
      </c>
      <c r="L18" s="26">
        <f>'[1]Параметры объектов'!H26</f>
        <v>80.5</v>
      </c>
      <c r="M18" s="26">
        <f t="shared" si="4"/>
        <v>2905.9064430359354</v>
      </c>
      <c r="N18" s="26">
        <v>75</v>
      </c>
      <c r="O18" s="26">
        <f t="shared" si="5"/>
        <v>2707.366251275716</v>
      </c>
      <c r="P18" s="26">
        <f t="shared" si="6"/>
        <v>198.54019176021939</v>
      </c>
      <c r="Q18" s="26"/>
      <c r="R18" s="26"/>
      <c r="S18" s="26"/>
      <c r="T18" s="26"/>
      <c r="U18" s="26"/>
      <c r="V18" s="8"/>
      <c r="W18" s="18"/>
      <c r="X18" s="18"/>
    </row>
    <row r="19" spans="1:24" s="12" customFormat="1" ht="45" x14ac:dyDescent="0.25">
      <c r="A19" s="11" t="s">
        <v>82</v>
      </c>
      <c r="B19" s="11" t="s">
        <v>78</v>
      </c>
      <c r="C19" s="8">
        <v>2024</v>
      </c>
      <c r="D19" s="26">
        <v>3200</v>
      </c>
      <c r="E19" s="26">
        <v>161000</v>
      </c>
      <c r="F19" s="26">
        <f t="shared" si="0"/>
        <v>50.3125</v>
      </c>
      <c r="G19" s="26">
        <v>130</v>
      </c>
      <c r="H19" s="26">
        <f t="shared" si="1"/>
        <v>6540.625</v>
      </c>
      <c r="I19" s="26">
        <v>100</v>
      </c>
      <c r="J19" s="26">
        <f>I19*F19</f>
        <v>5031.25</v>
      </c>
      <c r="K19" s="26">
        <f>H19-J19</f>
        <v>1509.375</v>
      </c>
      <c r="L19" s="26">
        <v>100</v>
      </c>
      <c r="M19" s="26">
        <f t="shared" si="4"/>
        <v>5031.25</v>
      </c>
      <c r="N19" s="26">
        <v>100</v>
      </c>
      <c r="O19" s="26">
        <f t="shared" si="5"/>
        <v>5031.25</v>
      </c>
      <c r="P19" s="26">
        <f t="shared" si="6"/>
        <v>0</v>
      </c>
      <c r="Q19" s="26"/>
      <c r="R19" s="26"/>
      <c r="S19" s="26"/>
      <c r="T19" s="26"/>
      <c r="U19" s="26"/>
      <c r="V19" s="8"/>
      <c r="W19" s="21"/>
      <c r="X19" s="21"/>
    </row>
    <row r="20" spans="1:24" s="12" customFormat="1" ht="30" x14ac:dyDescent="0.25">
      <c r="A20" s="11" t="s">
        <v>83</v>
      </c>
      <c r="B20" s="11" t="s">
        <v>79</v>
      </c>
      <c r="C20" s="8">
        <v>2023</v>
      </c>
      <c r="D20" s="26">
        <v>3723.4</v>
      </c>
      <c r="E20" s="27">
        <v>244142.3</v>
      </c>
      <c r="F20" s="26">
        <f t="shared" si="0"/>
        <v>65.569721222538533</v>
      </c>
      <c r="G20" s="26">
        <v>80</v>
      </c>
      <c r="H20" s="26">
        <f t="shared" si="1"/>
        <v>5245.5776978030826</v>
      </c>
      <c r="I20" s="26">
        <v>75</v>
      </c>
      <c r="J20" s="26">
        <f t="shared" ref="J20:J22" si="7">I20*F20</f>
        <v>4917.7290916903903</v>
      </c>
      <c r="K20" s="26">
        <f t="shared" ref="K20:K22" si="8">H20-J20</f>
        <v>327.84860611269232</v>
      </c>
      <c r="L20" s="26">
        <v>80</v>
      </c>
      <c r="M20" s="26">
        <f t="shared" si="4"/>
        <v>5245.5776978030826</v>
      </c>
      <c r="N20" s="26">
        <v>75</v>
      </c>
      <c r="O20" s="26">
        <f t="shared" si="5"/>
        <v>4917.7290916903903</v>
      </c>
      <c r="P20" s="26">
        <f t="shared" si="6"/>
        <v>327.84860611269232</v>
      </c>
      <c r="Q20" s="26"/>
      <c r="R20" s="26"/>
      <c r="S20" s="26"/>
      <c r="T20" s="26"/>
      <c r="U20" s="26"/>
      <c r="V20" s="11"/>
      <c r="W20" s="21"/>
      <c r="X20" s="21"/>
    </row>
    <row r="21" spans="1:24" ht="30" x14ac:dyDescent="0.25">
      <c r="A21" s="3" t="s">
        <v>84</v>
      </c>
      <c r="B21" s="10" t="s">
        <v>80</v>
      </c>
      <c r="C21" s="22">
        <v>2024</v>
      </c>
      <c r="D21" s="28">
        <v>5648.5</v>
      </c>
      <c r="E21" s="28">
        <v>149704</v>
      </c>
      <c r="F21" s="26">
        <f t="shared" si="0"/>
        <v>26.503319465344781</v>
      </c>
      <c r="G21" s="28">
        <v>77.7</v>
      </c>
      <c r="H21" s="26">
        <f t="shared" si="1"/>
        <v>2059.3079224572894</v>
      </c>
      <c r="I21" s="28">
        <v>75</v>
      </c>
      <c r="J21" s="26">
        <f t="shared" si="7"/>
        <v>1987.7489599008586</v>
      </c>
      <c r="K21" s="26">
        <f t="shared" si="8"/>
        <v>71.558962556430743</v>
      </c>
      <c r="L21" s="28">
        <v>104.1</v>
      </c>
      <c r="M21" s="26">
        <f t="shared" si="4"/>
        <v>2758.9955563423914</v>
      </c>
      <c r="N21" s="28">
        <v>75</v>
      </c>
      <c r="O21" s="26">
        <f t="shared" si="5"/>
        <v>1987.7489599008586</v>
      </c>
      <c r="P21" s="26">
        <f t="shared" si="6"/>
        <v>771.2465964415328</v>
      </c>
      <c r="Q21" s="26"/>
      <c r="R21" s="26"/>
      <c r="S21" s="26"/>
      <c r="T21" s="26"/>
      <c r="U21" s="26"/>
      <c r="V21" s="8"/>
      <c r="W21" s="18"/>
      <c r="X21" s="18"/>
    </row>
    <row r="22" spans="1:24" ht="30" x14ac:dyDescent="0.25">
      <c r="A22" s="3" t="s">
        <v>84</v>
      </c>
      <c r="B22" s="10" t="s">
        <v>81</v>
      </c>
      <c r="C22" s="8">
        <f>'[2]Параметры объектов'!D6</f>
        <v>2023</v>
      </c>
      <c r="D22" s="26">
        <f>'[2]Параметры объектов'!E6</f>
        <v>3083.8</v>
      </c>
      <c r="E22" s="26">
        <f>'[2]Параметры объектов'!F6</f>
        <v>219121.6</v>
      </c>
      <c r="F22" s="26">
        <f t="shared" si="0"/>
        <v>71.055710487061418</v>
      </c>
      <c r="G22" s="26">
        <f>'[2]Параметры объектов'!G6</f>
        <v>85.5</v>
      </c>
      <c r="H22" s="26">
        <f t="shared" si="1"/>
        <v>6075.2632466437517</v>
      </c>
      <c r="I22" s="26">
        <v>75</v>
      </c>
      <c r="J22" s="26">
        <f t="shared" si="7"/>
        <v>5329.1782865296063</v>
      </c>
      <c r="K22" s="26">
        <f t="shared" si="8"/>
        <v>746.08496011414536</v>
      </c>
      <c r="L22" s="26">
        <f>'[2]Параметры объектов'!H6</f>
        <v>86.6</v>
      </c>
      <c r="M22" s="26">
        <f t="shared" si="4"/>
        <v>6153.4245281795183</v>
      </c>
      <c r="N22" s="26">
        <v>75</v>
      </c>
      <c r="O22" s="26">
        <f t="shared" si="5"/>
        <v>5329.1782865296063</v>
      </c>
      <c r="P22" s="26">
        <f t="shared" si="6"/>
        <v>824.24624164991201</v>
      </c>
      <c r="Q22" s="26"/>
      <c r="R22" s="26"/>
      <c r="S22" s="26"/>
      <c r="T22" s="26"/>
      <c r="U22" s="26"/>
      <c r="V22" s="8"/>
      <c r="W22" s="18"/>
      <c r="X22" s="18"/>
    </row>
    <row r="23" spans="1:24" s="12" customFormat="1" ht="30" hidden="1" x14ac:dyDescent="0.25">
      <c r="A23" s="11" t="s">
        <v>13</v>
      </c>
      <c r="B23" s="11" t="s">
        <v>85</v>
      </c>
      <c r="C23" s="8"/>
      <c r="D23" s="26"/>
      <c r="E23" s="26"/>
      <c r="F23" s="26"/>
      <c r="G23" s="26"/>
      <c r="H23" s="26">
        <f t="shared" si="1"/>
        <v>0</v>
      </c>
      <c r="I23" s="26"/>
      <c r="J23" s="26"/>
      <c r="K23" s="26"/>
      <c r="L23" s="26"/>
      <c r="M23" s="26"/>
      <c r="N23" s="26"/>
      <c r="O23" s="26"/>
      <c r="P23" s="26"/>
      <c r="Q23" s="26"/>
      <c r="R23" s="26"/>
      <c r="S23" s="26"/>
      <c r="T23" s="26"/>
      <c r="U23" s="26"/>
      <c r="V23" s="8"/>
      <c r="W23" s="21"/>
      <c r="X23" s="21"/>
    </row>
    <row r="24" spans="1:24" s="12" customFormat="1" x14ac:dyDescent="0.25">
      <c r="A24" s="8"/>
      <c r="B24" s="8"/>
      <c r="C24" s="8"/>
      <c r="D24" s="26"/>
      <c r="E24" s="26"/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  <c r="Q24" s="26"/>
      <c r="R24" s="26"/>
      <c r="S24" s="26"/>
      <c r="T24" s="26"/>
      <c r="U24" s="26"/>
      <c r="V24" s="8"/>
      <c r="W24" s="21"/>
      <c r="X24" s="21"/>
    </row>
    <row r="25" spans="1:24" s="12" customFormat="1" x14ac:dyDescent="0.25">
      <c r="A25" s="46" t="s">
        <v>4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  <c r="Q25" s="47"/>
      <c r="R25" s="47"/>
      <c r="S25" s="47"/>
      <c r="T25" s="47"/>
      <c r="U25" s="47"/>
      <c r="V25" s="48"/>
      <c r="W25" s="21"/>
      <c r="X25" s="21"/>
    </row>
    <row r="26" spans="1:24" s="12" customFormat="1" ht="30" x14ac:dyDescent="0.25">
      <c r="A26" s="34" t="s">
        <v>14</v>
      </c>
      <c r="B26" s="35" t="s">
        <v>9</v>
      </c>
      <c r="C26" s="36">
        <v>2021</v>
      </c>
      <c r="D26" s="37">
        <v>8310</v>
      </c>
      <c r="E26" s="37">
        <v>280732.59999999998</v>
      </c>
      <c r="F26" s="37">
        <f>E26/D26</f>
        <v>33.782503008423582</v>
      </c>
      <c r="G26" s="37">
        <v>433</v>
      </c>
      <c r="H26" s="37">
        <f>G26*F26</f>
        <v>14627.823802647412</v>
      </c>
      <c r="I26" s="37">
        <v>288</v>
      </c>
      <c r="J26" s="37">
        <f>I26*F26</f>
        <v>9729.3608664259918</v>
      </c>
      <c r="K26" s="37">
        <f>H26-J26</f>
        <v>4898.46293622142</v>
      </c>
      <c r="L26" s="37"/>
      <c r="M26" s="37"/>
      <c r="N26" s="37"/>
      <c r="O26" s="37"/>
      <c r="P26" s="37"/>
      <c r="Q26" s="37">
        <v>36.6</v>
      </c>
      <c r="R26" s="37">
        <f>Q26*F26</f>
        <v>1236.4396101083032</v>
      </c>
      <c r="S26" s="37">
        <v>18</v>
      </c>
      <c r="T26" s="37">
        <f>S26*F26</f>
        <v>608.08505415162449</v>
      </c>
      <c r="U26" s="37">
        <f t="shared" ref="U26:U56" si="9">R26-T26</f>
        <v>628.35455595667872</v>
      </c>
      <c r="V26" s="36"/>
      <c r="W26" s="21"/>
      <c r="X26" s="21"/>
    </row>
    <row r="27" spans="1:24" s="12" customFormat="1" ht="30" x14ac:dyDescent="0.25">
      <c r="A27" s="34" t="s">
        <v>13</v>
      </c>
      <c r="B27" s="35" t="s">
        <v>10</v>
      </c>
      <c r="C27" s="36">
        <v>2021</v>
      </c>
      <c r="D27" s="37">
        <v>13751</v>
      </c>
      <c r="E27" s="37">
        <v>504604</v>
      </c>
      <c r="F27" s="37">
        <f>E27/D27</f>
        <v>36.695803941531523</v>
      </c>
      <c r="G27" s="37">
        <v>278.3</v>
      </c>
      <c r="H27" s="37">
        <f>G27*F27</f>
        <v>10212.442236928224</v>
      </c>
      <c r="I27" s="37">
        <v>288</v>
      </c>
      <c r="J27" s="37">
        <f>I27*F27</f>
        <v>10568.391535161078</v>
      </c>
      <c r="K27" s="37">
        <f>H27-J27</f>
        <v>-355.94929823285383</v>
      </c>
      <c r="L27" s="37"/>
      <c r="M27" s="37"/>
      <c r="N27" s="37"/>
      <c r="O27" s="37"/>
      <c r="P27" s="37"/>
      <c r="Q27" s="38">
        <v>18.7</v>
      </c>
      <c r="R27" s="37">
        <f>Q27*F27</f>
        <v>686.21153370663944</v>
      </c>
      <c r="S27" s="37">
        <v>18</v>
      </c>
      <c r="T27" s="37">
        <f>S27*F27</f>
        <v>660.52447094756735</v>
      </c>
      <c r="U27" s="37">
        <f t="shared" si="9"/>
        <v>25.687062759072091</v>
      </c>
      <c r="V27" s="36"/>
      <c r="W27" s="21"/>
      <c r="X27" s="21"/>
    </row>
    <row r="28" spans="1:24" s="12" customFormat="1" x14ac:dyDescent="0.25">
      <c r="A28" s="11"/>
      <c r="B28" s="13"/>
      <c r="C28" s="8"/>
      <c r="D28" s="26"/>
      <c r="E28" s="27"/>
      <c r="F28" s="27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9">
        <v>17.7</v>
      </c>
      <c r="R28" s="29">
        <f>Q28*F27</f>
        <v>649.51572976510795</v>
      </c>
      <c r="S28" s="29">
        <v>18</v>
      </c>
      <c r="T28" s="29">
        <f>S28*F27</f>
        <v>660.52447094756735</v>
      </c>
      <c r="U28" s="29">
        <f t="shared" si="9"/>
        <v>-11.008741182459403</v>
      </c>
      <c r="V28" s="8"/>
      <c r="W28" s="21"/>
      <c r="X28" s="21"/>
    </row>
    <row r="29" spans="1:24" s="12" customFormat="1" x14ac:dyDescent="0.25">
      <c r="A29" s="11"/>
      <c r="B29" s="13"/>
      <c r="C29" s="8"/>
      <c r="D29" s="26"/>
      <c r="E29" s="27"/>
      <c r="F29" s="27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9">
        <v>19</v>
      </c>
      <c r="R29" s="29">
        <f>Q29*F27</f>
        <v>697.22027488909896</v>
      </c>
      <c r="S29" s="29">
        <v>18</v>
      </c>
      <c r="T29" s="29">
        <f>S29*F27</f>
        <v>660.52447094756735</v>
      </c>
      <c r="U29" s="29">
        <f t="shared" si="9"/>
        <v>36.695803941531608</v>
      </c>
      <c r="V29" s="8"/>
      <c r="W29" s="21"/>
      <c r="X29" s="21"/>
    </row>
    <row r="30" spans="1:24" ht="30" x14ac:dyDescent="0.25">
      <c r="A30" s="34" t="s">
        <v>15</v>
      </c>
      <c r="B30" s="35" t="s">
        <v>11</v>
      </c>
      <c r="C30" s="36">
        <f>'[3]Параметры объектов'!D45</f>
        <v>2021</v>
      </c>
      <c r="D30" s="37">
        <f>'[3]Параметры объектов'!E45</f>
        <v>13751</v>
      </c>
      <c r="E30" s="38">
        <v>527573.30000000005</v>
      </c>
      <c r="F30" s="37">
        <f>E30/D30</f>
        <v>38.366177005308707</v>
      </c>
      <c r="G30" s="37">
        <f>'[3]Параметры объектов'!G45</f>
        <v>278.3</v>
      </c>
      <c r="H30" s="37">
        <f>G30*F30</f>
        <v>10677.307060577414</v>
      </c>
      <c r="I30" s="37">
        <v>288</v>
      </c>
      <c r="J30" s="37">
        <f>I30*F30</f>
        <v>11049.458977528908</v>
      </c>
      <c r="K30" s="37">
        <f>H30-J30</f>
        <v>-372.15191695149406</v>
      </c>
      <c r="L30" s="37"/>
      <c r="M30" s="37"/>
      <c r="N30" s="37"/>
      <c r="O30" s="37"/>
      <c r="P30" s="37"/>
      <c r="Q30" s="37">
        <v>17.899999999999999</v>
      </c>
      <c r="R30" s="37">
        <f>Q30*F30</f>
        <v>686.75456839502579</v>
      </c>
      <c r="S30" s="37">
        <v>18</v>
      </c>
      <c r="T30" s="37">
        <f>S30*F30</f>
        <v>690.59118609555674</v>
      </c>
      <c r="U30" s="37">
        <f t="shared" si="9"/>
        <v>-3.836617700530951</v>
      </c>
      <c r="V30" s="36"/>
      <c r="W30" s="18"/>
      <c r="X30" s="18"/>
    </row>
    <row r="31" spans="1:24" x14ac:dyDescent="0.25">
      <c r="A31" s="3"/>
      <c r="B31" s="7"/>
      <c r="C31" s="8"/>
      <c r="D31" s="26"/>
      <c r="E31" s="29"/>
      <c r="F31" s="29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>
        <v>18.7</v>
      </c>
      <c r="R31" s="29">
        <f>Q31*F30</f>
        <v>717.44750999927282</v>
      </c>
      <c r="S31" s="29">
        <v>18</v>
      </c>
      <c r="T31" s="29">
        <f>S31*F30</f>
        <v>690.59118609555674</v>
      </c>
      <c r="U31" s="29">
        <f t="shared" si="9"/>
        <v>26.856323903716088</v>
      </c>
      <c r="V31" s="8"/>
      <c r="W31" s="18"/>
      <c r="X31" s="18"/>
    </row>
    <row r="32" spans="1:24" x14ac:dyDescent="0.25">
      <c r="A32" s="3"/>
      <c r="B32" s="7"/>
      <c r="C32" s="8"/>
      <c r="D32" s="26"/>
      <c r="E32" s="29"/>
      <c r="F32" s="29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>
        <v>19</v>
      </c>
      <c r="R32" s="29">
        <f>Q32*F30</f>
        <v>728.95736310086545</v>
      </c>
      <c r="S32" s="29">
        <v>18</v>
      </c>
      <c r="T32" s="29">
        <f>S32*F30</f>
        <v>690.59118609555674</v>
      </c>
      <c r="U32" s="29">
        <f t="shared" si="9"/>
        <v>38.366177005308714</v>
      </c>
      <c r="V32" s="8"/>
      <c r="W32" s="18"/>
      <c r="X32" s="18"/>
    </row>
    <row r="33" spans="1:24" s="12" customFormat="1" ht="30" x14ac:dyDescent="0.25">
      <c r="A33" s="34" t="s">
        <v>16</v>
      </c>
      <c r="B33" s="35" t="s">
        <v>12</v>
      </c>
      <c r="C33" s="36">
        <v>2023</v>
      </c>
      <c r="D33" s="37">
        <v>13751.3</v>
      </c>
      <c r="E33" s="37">
        <v>624862</v>
      </c>
      <c r="F33" s="37">
        <f>E33/D33</f>
        <v>45.440212925323429</v>
      </c>
      <c r="G33" s="37">
        <v>278.3</v>
      </c>
      <c r="H33" s="37">
        <f>G33*F33</f>
        <v>12646.01125711751</v>
      </c>
      <c r="I33" s="37">
        <v>288</v>
      </c>
      <c r="J33" s="37">
        <f>I33*F33</f>
        <v>13086.781322493147</v>
      </c>
      <c r="K33" s="37">
        <f>H33-J33</f>
        <v>-440.77006537563648</v>
      </c>
      <c r="L33" s="37"/>
      <c r="M33" s="37"/>
      <c r="N33" s="37"/>
      <c r="O33" s="37"/>
      <c r="P33" s="37"/>
      <c r="Q33" s="38">
        <v>19</v>
      </c>
      <c r="R33" s="37">
        <f>Q33*F33</f>
        <v>863.36404558114521</v>
      </c>
      <c r="S33" s="37">
        <v>18</v>
      </c>
      <c r="T33" s="37">
        <f>S33*F33</f>
        <v>817.92383265582168</v>
      </c>
      <c r="U33" s="37">
        <f t="shared" si="9"/>
        <v>45.440212925323522</v>
      </c>
      <c r="V33" s="34"/>
      <c r="W33" s="21"/>
      <c r="X33" s="21"/>
    </row>
    <row r="34" spans="1:24" s="12" customFormat="1" x14ac:dyDescent="0.25">
      <c r="A34" s="11"/>
      <c r="B34" s="13"/>
      <c r="C34" s="8"/>
      <c r="D34" s="26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9">
        <v>18.7</v>
      </c>
      <c r="R34" s="29">
        <f>Q34*F33</f>
        <v>849.73198170354806</v>
      </c>
      <c r="S34" s="29">
        <v>18</v>
      </c>
      <c r="T34" s="29">
        <f>S34*F33</f>
        <v>817.92383265582168</v>
      </c>
      <c r="U34" s="29">
        <f t="shared" si="9"/>
        <v>31.808149047726374</v>
      </c>
      <c r="V34" s="11"/>
      <c r="W34" s="21"/>
      <c r="X34" s="21"/>
    </row>
    <row r="35" spans="1:24" s="12" customFormat="1" x14ac:dyDescent="0.25">
      <c r="A35" s="11"/>
      <c r="B35" s="13"/>
      <c r="C35" s="8"/>
      <c r="D35" s="26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9">
        <v>17.899999999999999</v>
      </c>
      <c r="R35" s="29">
        <f>Q35*F33</f>
        <v>813.37981136328926</v>
      </c>
      <c r="S35" s="29">
        <v>18</v>
      </c>
      <c r="T35" s="29">
        <f>S35*F33</f>
        <v>817.92383265582168</v>
      </c>
      <c r="U35" s="29">
        <f t="shared" si="9"/>
        <v>-4.5440212925324204</v>
      </c>
      <c r="V35" s="11"/>
      <c r="W35" s="21"/>
      <c r="X35" s="21"/>
    </row>
    <row r="36" spans="1:24" s="12" customFormat="1" ht="30" x14ac:dyDescent="0.25">
      <c r="A36" s="34" t="s">
        <v>17</v>
      </c>
      <c r="B36" s="34" t="s">
        <v>99</v>
      </c>
      <c r="C36" s="36">
        <v>2021</v>
      </c>
      <c r="D36" s="37">
        <v>8310</v>
      </c>
      <c r="E36" s="37">
        <v>280732.59999999998</v>
      </c>
      <c r="F36" s="37">
        <f>E36/D36</f>
        <v>33.782503008423582</v>
      </c>
      <c r="G36" s="37">
        <v>433</v>
      </c>
      <c r="H36" s="37">
        <f>G36*F36</f>
        <v>14627.823802647412</v>
      </c>
      <c r="I36" s="37">
        <v>288</v>
      </c>
      <c r="J36" s="37">
        <f>I36*F36</f>
        <v>9729.3608664259918</v>
      </c>
      <c r="K36" s="37">
        <f>H36-J36</f>
        <v>4898.46293622142</v>
      </c>
      <c r="L36" s="37"/>
      <c r="M36" s="37"/>
      <c r="N36" s="37"/>
      <c r="O36" s="37"/>
      <c r="P36" s="37"/>
      <c r="Q36" s="37">
        <v>36.6</v>
      </c>
      <c r="R36" s="37">
        <f>Q36*F36</f>
        <v>1236.4396101083032</v>
      </c>
      <c r="S36" s="37">
        <v>18</v>
      </c>
      <c r="T36" s="37">
        <f>S36*F36</f>
        <v>608.08505415162449</v>
      </c>
      <c r="U36" s="37">
        <f t="shared" si="9"/>
        <v>628.35455595667872</v>
      </c>
      <c r="V36" s="36"/>
      <c r="W36" s="21"/>
      <c r="X36" s="21"/>
    </row>
    <row r="37" spans="1:24" s="12" customFormat="1" ht="30" x14ac:dyDescent="0.25">
      <c r="A37" s="34" t="s">
        <v>13</v>
      </c>
      <c r="B37" s="39" t="s">
        <v>30</v>
      </c>
      <c r="C37" s="36">
        <v>2022</v>
      </c>
      <c r="D37" s="37">
        <v>12611.4</v>
      </c>
      <c r="E37" s="37">
        <v>583168.80000000005</v>
      </c>
      <c r="F37" s="37">
        <f>E37/D37</f>
        <v>46.241400637518439</v>
      </c>
      <c r="G37" s="37">
        <v>279</v>
      </c>
      <c r="H37" s="37">
        <f>G37*F37</f>
        <v>12901.350777867645</v>
      </c>
      <c r="I37" s="37">
        <v>288</v>
      </c>
      <c r="J37" s="37">
        <f>I37*F37</f>
        <v>13317.52338360531</v>
      </c>
      <c r="K37" s="37">
        <f>H37-J37</f>
        <v>-416.17260573766544</v>
      </c>
      <c r="L37" s="37"/>
      <c r="M37" s="37"/>
      <c r="N37" s="37"/>
      <c r="O37" s="37"/>
      <c r="P37" s="37"/>
      <c r="Q37" s="37">
        <v>18.5</v>
      </c>
      <c r="R37" s="37">
        <f>Q37*F37</f>
        <v>855.46591179409108</v>
      </c>
      <c r="S37" s="37">
        <v>18</v>
      </c>
      <c r="T37" s="37">
        <f>S37*F37</f>
        <v>832.34521147533189</v>
      </c>
      <c r="U37" s="37">
        <f t="shared" si="9"/>
        <v>23.120700318759191</v>
      </c>
      <c r="V37" s="36"/>
      <c r="W37" s="21"/>
      <c r="X37" s="21"/>
    </row>
    <row r="38" spans="1:24" s="12" customFormat="1" x14ac:dyDescent="0.25">
      <c r="A38" s="11"/>
      <c r="B38" s="5"/>
      <c r="C38" s="8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>
        <v>18.2</v>
      </c>
      <c r="R38" s="29">
        <f>Q38*F37</f>
        <v>841.59349160283557</v>
      </c>
      <c r="S38" s="29">
        <v>18</v>
      </c>
      <c r="T38" s="29">
        <f>S38*F37</f>
        <v>832.34521147533189</v>
      </c>
      <c r="U38" s="29">
        <f t="shared" si="9"/>
        <v>9.2482801275036763</v>
      </c>
      <c r="V38" s="8"/>
      <c r="W38" s="21"/>
      <c r="X38" s="21"/>
    </row>
    <row r="39" spans="1:24" s="12" customFormat="1" x14ac:dyDescent="0.25">
      <c r="A39" s="11"/>
      <c r="B39" s="5"/>
      <c r="C39" s="8"/>
      <c r="D39" s="26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>
        <v>16.100000000000001</v>
      </c>
      <c r="R39" s="29">
        <f>Q39*F37</f>
        <v>744.48655026404697</v>
      </c>
      <c r="S39" s="29">
        <v>18</v>
      </c>
      <c r="T39" s="29">
        <f>S39*F37</f>
        <v>832.34521147533189</v>
      </c>
      <c r="U39" s="29">
        <f t="shared" si="9"/>
        <v>-87.858661211284925</v>
      </c>
      <c r="V39" s="8"/>
      <c r="W39" s="21"/>
      <c r="X39" s="21"/>
    </row>
    <row r="40" spans="1:24" s="12" customFormat="1" x14ac:dyDescent="0.25">
      <c r="A40" s="11"/>
      <c r="B40" s="5"/>
      <c r="C40" s="8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26"/>
      <c r="O40" s="26"/>
      <c r="P40" s="26"/>
      <c r="Q40" s="26">
        <v>19.899999999999999</v>
      </c>
      <c r="R40" s="26">
        <f>Q40*F37</f>
        <v>920.20387268661682</v>
      </c>
      <c r="S40" s="26">
        <v>18</v>
      </c>
      <c r="T40" s="26">
        <f>S40*F37</f>
        <v>832.34521147533189</v>
      </c>
      <c r="U40" s="29">
        <f t="shared" si="9"/>
        <v>87.858661211284925</v>
      </c>
      <c r="V40" s="8"/>
      <c r="W40" s="21"/>
      <c r="X40" s="21"/>
    </row>
    <row r="41" spans="1:24" s="12" customFormat="1" ht="30" x14ac:dyDescent="0.25">
      <c r="A41" s="34" t="s">
        <v>36</v>
      </c>
      <c r="B41" s="39" t="s">
        <v>31</v>
      </c>
      <c r="C41" s="36">
        <v>2022</v>
      </c>
      <c r="D41" s="37">
        <v>13751.3</v>
      </c>
      <c r="E41" s="37">
        <v>575098.80000000005</v>
      </c>
      <c r="F41" s="37">
        <f>E41/D41</f>
        <v>41.821413248201992</v>
      </c>
      <c r="G41" s="37">
        <v>279.39999999999998</v>
      </c>
      <c r="H41" s="37">
        <f>G41*F41</f>
        <v>11684.902861547636</v>
      </c>
      <c r="I41" s="37">
        <v>288</v>
      </c>
      <c r="J41" s="37">
        <f>I41*F41</f>
        <v>12044.567015482175</v>
      </c>
      <c r="K41" s="37">
        <f>H41-J41</f>
        <v>-359.66415393453826</v>
      </c>
      <c r="L41" s="37"/>
      <c r="M41" s="37"/>
      <c r="N41" s="37"/>
      <c r="O41" s="37"/>
      <c r="P41" s="37"/>
      <c r="Q41" s="38">
        <v>18.5</v>
      </c>
      <c r="R41" s="37">
        <f>Q41*F41</f>
        <v>773.69614509173687</v>
      </c>
      <c r="S41" s="37">
        <v>18</v>
      </c>
      <c r="T41" s="37">
        <f>S41*F41</f>
        <v>752.78543846763591</v>
      </c>
      <c r="U41" s="37">
        <f t="shared" si="9"/>
        <v>20.910706624100953</v>
      </c>
      <c r="V41" s="34"/>
      <c r="W41" s="21"/>
      <c r="X41" s="21"/>
    </row>
    <row r="42" spans="1:24" s="12" customFormat="1" x14ac:dyDescent="0.25">
      <c r="A42" s="11"/>
      <c r="B42" s="5"/>
      <c r="C42" s="8"/>
      <c r="D42" s="26"/>
      <c r="E42" s="26"/>
      <c r="F42" s="26"/>
      <c r="G42" s="26"/>
      <c r="H42" s="26"/>
      <c r="I42" s="26"/>
      <c r="J42" s="26"/>
      <c r="K42" s="26"/>
      <c r="L42" s="26"/>
      <c r="M42" s="26"/>
      <c r="N42" s="26"/>
      <c r="O42" s="26"/>
      <c r="P42" s="26"/>
      <c r="Q42" s="29">
        <v>18.5</v>
      </c>
      <c r="R42" s="29">
        <f>Q42*F41</f>
        <v>773.69614509173687</v>
      </c>
      <c r="S42" s="29">
        <v>18</v>
      </c>
      <c r="T42" s="29">
        <f>S42*F41</f>
        <v>752.78543846763591</v>
      </c>
      <c r="U42" s="29">
        <f t="shared" si="9"/>
        <v>20.910706624100953</v>
      </c>
      <c r="V42" s="11"/>
      <c r="W42" s="21"/>
      <c r="X42" s="21"/>
    </row>
    <row r="43" spans="1:24" s="12" customFormat="1" x14ac:dyDescent="0.25">
      <c r="A43" s="11"/>
      <c r="B43" s="5"/>
      <c r="C43" s="8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9">
        <v>18.5</v>
      </c>
      <c r="R43" s="29">
        <f>Q43*F41</f>
        <v>773.69614509173687</v>
      </c>
      <c r="S43" s="29">
        <v>18</v>
      </c>
      <c r="T43" s="29">
        <f>S43*F41</f>
        <v>752.78543846763591</v>
      </c>
      <c r="U43" s="29">
        <f t="shared" si="9"/>
        <v>20.910706624100953</v>
      </c>
      <c r="V43" s="11"/>
      <c r="W43" s="21"/>
      <c r="X43" s="21"/>
    </row>
    <row r="44" spans="1:24" s="12" customFormat="1" ht="30" x14ac:dyDescent="0.25">
      <c r="A44" s="34" t="s">
        <v>13</v>
      </c>
      <c r="B44" s="39" t="s">
        <v>32</v>
      </c>
      <c r="C44" s="36">
        <v>2022</v>
      </c>
      <c r="D44" s="37">
        <v>12611</v>
      </c>
      <c r="E44" s="37">
        <v>381229.3</v>
      </c>
      <c r="F44" s="37">
        <f>E44/D44</f>
        <v>30.229902466101024</v>
      </c>
      <c r="G44" s="37">
        <v>279.39999999999998</v>
      </c>
      <c r="H44" s="37">
        <f>G44*F44</f>
        <v>8446.2347490286247</v>
      </c>
      <c r="I44" s="37">
        <v>288</v>
      </c>
      <c r="J44" s="37">
        <f>I44*F44</f>
        <v>8706.2119102370943</v>
      </c>
      <c r="K44" s="37">
        <f>H44-J44</f>
        <v>-259.97716120846962</v>
      </c>
      <c r="L44" s="37"/>
      <c r="M44" s="37"/>
      <c r="N44" s="37"/>
      <c r="O44" s="37"/>
      <c r="P44" s="37"/>
      <c r="Q44" s="37">
        <v>18.5</v>
      </c>
      <c r="R44" s="37">
        <f>Q44*F44</f>
        <v>559.25319562286893</v>
      </c>
      <c r="S44" s="37">
        <v>18</v>
      </c>
      <c r="T44" s="37">
        <f>S44*F44</f>
        <v>544.1382443898184</v>
      </c>
      <c r="U44" s="37">
        <f t="shared" si="9"/>
        <v>15.114951233050533</v>
      </c>
      <c r="V44" s="36"/>
      <c r="W44" s="21"/>
      <c r="X44" s="21"/>
    </row>
    <row r="45" spans="1:24" s="12" customFormat="1" x14ac:dyDescent="0.25">
      <c r="A45" s="11"/>
      <c r="B45" s="5"/>
      <c r="C45" s="8"/>
      <c r="D45" s="26"/>
      <c r="E45" s="26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26"/>
      <c r="Q45" s="26">
        <v>18.2</v>
      </c>
      <c r="R45" s="29">
        <f>Q45*F44</f>
        <v>550.18422488303861</v>
      </c>
      <c r="S45" s="29">
        <v>18</v>
      </c>
      <c r="T45" s="29">
        <f>S45*F44</f>
        <v>544.1382443898184</v>
      </c>
      <c r="U45" s="29">
        <f t="shared" si="9"/>
        <v>6.0459804932202132</v>
      </c>
      <c r="V45" s="8"/>
      <c r="W45" s="21"/>
      <c r="X45" s="21"/>
    </row>
    <row r="46" spans="1:24" s="12" customFormat="1" x14ac:dyDescent="0.25">
      <c r="A46" s="11"/>
      <c r="B46" s="5"/>
      <c r="C46" s="8"/>
      <c r="D46" s="26"/>
      <c r="E46" s="26"/>
      <c r="F46" s="26"/>
      <c r="G46" s="26"/>
      <c r="H46" s="26"/>
      <c r="I46" s="26"/>
      <c r="J46" s="26"/>
      <c r="K46" s="26"/>
      <c r="L46" s="26"/>
      <c r="M46" s="26"/>
      <c r="N46" s="26"/>
      <c r="O46" s="26"/>
      <c r="P46" s="26"/>
      <c r="Q46" s="26">
        <v>16.100000000000001</v>
      </c>
      <c r="R46" s="29">
        <f>Q46*F44</f>
        <v>486.70142970422654</v>
      </c>
      <c r="S46" s="29">
        <v>18</v>
      </c>
      <c r="T46" s="29">
        <f>S46*F44</f>
        <v>544.1382443898184</v>
      </c>
      <c r="U46" s="29">
        <f t="shared" si="9"/>
        <v>-57.436814685591855</v>
      </c>
      <c r="V46" s="8"/>
      <c r="W46" s="21"/>
      <c r="X46" s="21"/>
    </row>
    <row r="47" spans="1:24" s="12" customFormat="1" x14ac:dyDescent="0.25">
      <c r="A47" s="11"/>
      <c r="B47" s="5"/>
      <c r="C47" s="8"/>
      <c r="D47" s="26"/>
      <c r="E47" s="26"/>
      <c r="F47" s="26"/>
      <c r="G47" s="26"/>
      <c r="H47" s="26"/>
      <c r="I47" s="26"/>
      <c r="J47" s="26"/>
      <c r="K47" s="26"/>
      <c r="L47" s="26"/>
      <c r="M47" s="26"/>
      <c r="N47" s="26"/>
      <c r="O47" s="26"/>
      <c r="P47" s="26"/>
      <c r="Q47" s="26">
        <v>19.899999999999999</v>
      </c>
      <c r="R47" s="26">
        <f>Q47*F44</f>
        <v>601.57505907541031</v>
      </c>
      <c r="S47" s="26">
        <v>18</v>
      </c>
      <c r="T47" s="26">
        <f>S47*F44</f>
        <v>544.1382443898184</v>
      </c>
      <c r="U47" s="29">
        <f t="shared" si="9"/>
        <v>57.436814685591912</v>
      </c>
      <c r="V47" s="8"/>
      <c r="W47" s="21"/>
      <c r="X47" s="21"/>
    </row>
    <row r="48" spans="1:24" s="12" customFormat="1" x14ac:dyDescent="0.25">
      <c r="A48" s="34" t="s">
        <v>38</v>
      </c>
      <c r="B48" s="39" t="s">
        <v>33</v>
      </c>
      <c r="C48" s="36">
        <v>2023</v>
      </c>
      <c r="D48" s="37">
        <v>12611.4</v>
      </c>
      <c r="E48" s="37">
        <v>582054.69999999995</v>
      </c>
      <c r="F48" s="37">
        <f>E48/D48</f>
        <v>46.153059929904686</v>
      </c>
      <c r="G48" s="37">
        <v>279.39999999999998</v>
      </c>
      <c r="H48" s="37">
        <f>G48*F48</f>
        <v>12895.164944415368</v>
      </c>
      <c r="I48" s="37">
        <v>288</v>
      </c>
      <c r="J48" s="37">
        <f>I48*F48</f>
        <v>13292.081259812549</v>
      </c>
      <c r="K48" s="37">
        <f>H48-J48</f>
        <v>-396.91631539718037</v>
      </c>
      <c r="L48" s="37"/>
      <c r="M48" s="37"/>
      <c r="N48" s="37"/>
      <c r="O48" s="37"/>
      <c r="P48" s="37"/>
      <c r="Q48" s="37">
        <v>18.5</v>
      </c>
      <c r="R48" s="37">
        <f>Q48*F48</f>
        <v>853.83160870323672</v>
      </c>
      <c r="S48" s="37">
        <v>18</v>
      </c>
      <c r="T48" s="37">
        <f>S48*F48</f>
        <v>830.75507873828428</v>
      </c>
      <c r="U48" s="37">
        <f t="shared" si="9"/>
        <v>23.076529964952442</v>
      </c>
      <c r="V48" s="36"/>
      <c r="W48" s="21"/>
      <c r="X48" s="21"/>
    </row>
    <row r="49" spans="1:24" s="12" customFormat="1" x14ac:dyDescent="0.25">
      <c r="A49" s="11"/>
      <c r="B49" s="5"/>
      <c r="C49" s="8"/>
      <c r="D49" s="26"/>
      <c r="E49" s="26"/>
      <c r="F49" s="26"/>
      <c r="G49" s="26"/>
      <c r="H49" s="26"/>
      <c r="I49" s="26"/>
      <c r="J49" s="26"/>
      <c r="K49" s="26"/>
      <c r="L49" s="26"/>
      <c r="M49" s="26"/>
      <c r="N49" s="26"/>
      <c r="O49" s="26"/>
      <c r="P49" s="26"/>
      <c r="Q49" s="26">
        <v>15.2</v>
      </c>
      <c r="R49" s="29">
        <f>Q49*F48</f>
        <v>701.5265109345512</v>
      </c>
      <c r="S49" s="29">
        <v>18</v>
      </c>
      <c r="T49" s="29">
        <f>S49*F48</f>
        <v>830.75507873828428</v>
      </c>
      <c r="U49" s="29">
        <f t="shared" si="9"/>
        <v>-129.22856780373309</v>
      </c>
      <c r="V49" s="8"/>
      <c r="W49" s="21"/>
      <c r="X49" s="21"/>
    </row>
    <row r="50" spans="1:24" s="12" customFormat="1" x14ac:dyDescent="0.25">
      <c r="A50" s="11"/>
      <c r="B50" s="5"/>
      <c r="C50" s="8"/>
      <c r="D50" s="26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26">
        <v>16.12</v>
      </c>
      <c r="R50" s="29">
        <f>Q50*F48</f>
        <v>743.98732607006355</v>
      </c>
      <c r="S50" s="29">
        <v>18</v>
      </c>
      <c r="T50" s="29">
        <f>S50*F48</f>
        <v>830.75507873828428</v>
      </c>
      <c r="U50" s="29">
        <f t="shared" si="9"/>
        <v>-86.767752668220737</v>
      </c>
      <c r="V50" s="8"/>
      <c r="W50" s="21"/>
      <c r="X50" s="21"/>
    </row>
    <row r="51" spans="1:24" s="12" customFormat="1" ht="23.25" customHeight="1" x14ac:dyDescent="0.25">
      <c r="A51" s="34" t="s">
        <v>26</v>
      </c>
      <c r="B51" s="39" t="s">
        <v>34</v>
      </c>
      <c r="C51" s="36">
        <v>2023</v>
      </c>
      <c r="D51" s="37">
        <v>12611</v>
      </c>
      <c r="E51" s="37">
        <v>568486.1</v>
      </c>
      <c r="F51" s="37">
        <f>E51/D51</f>
        <v>45.078590119736738</v>
      </c>
      <c r="G51" s="37">
        <v>288</v>
      </c>
      <c r="H51" s="37">
        <f>G51*F51</f>
        <v>12982.633954484181</v>
      </c>
      <c r="I51" s="37">
        <v>288</v>
      </c>
      <c r="J51" s="37">
        <f>I51*F51</f>
        <v>12982.633954484181</v>
      </c>
      <c r="K51" s="37">
        <f>H51-J51</f>
        <v>0</v>
      </c>
      <c r="L51" s="37"/>
      <c r="M51" s="37"/>
      <c r="N51" s="37"/>
      <c r="O51" s="37"/>
      <c r="P51" s="37"/>
      <c r="Q51" s="38">
        <v>18.2</v>
      </c>
      <c r="R51" s="37">
        <f>Q51*F51</f>
        <v>820.43034017920866</v>
      </c>
      <c r="S51" s="37">
        <v>18</v>
      </c>
      <c r="T51" s="37">
        <f>S51*F51</f>
        <v>811.41462215526133</v>
      </c>
      <c r="U51" s="37">
        <f t="shared" si="9"/>
        <v>9.0157180239473291</v>
      </c>
      <c r="V51" s="36"/>
      <c r="W51" s="21"/>
      <c r="X51" s="21"/>
    </row>
    <row r="52" spans="1:24" s="12" customFormat="1" x14ac:dyDescent="0.25">
      <c r="A52" s="11"/>
      <c r="B52" s="5"/>
      <c r="C52" s="8"/>
      <c r="D52" s="26"/>
      <c r="E52" s="26"/>
      <c r="F52" s="26"/>
      <c r="G52" s="26"/>
      <c r="H52" s="26"/>
      <c r="I52" s="26"/>
      <c r="J52" s="26"/>
      <c r="K52" s="26"/>
      <c r="L52" s="26"/>
      <c r="M52" s="26"/>
      <c r="N52" s="26"/>
      <c r="O52" s="26"/>
      <c r="P52" s="26"/>
      <c r="Q52" s="29">
        <v>19.899999999999999</v>
      </c>
      <c r="R52" s="29">
        <f>Q52*F51</f>
        <v>897.06394338276107</v>
      </c>
      <c r="S52" s="29">
        <v>18</v>
      </c>
      <c r="T52" s="29">
        <f>S52*F51</f>
        <v>811.41462215526133</v>
      </c>
      <c r="U52" s="29">
        <f t="shared" si="9"/>
        <v>85.64932122749974</v>
      </c>
      <c r="V52" s="8"/>
      <c r="W52" s="21"/>
      <c r="X52" s="21"/>
    </row>
    <row r="53" spans="1:24" s="12" customFormat="1" x14ac:dyDescent="0.25">
      <c r="A53" s="11"/>
      <c r="B53" s="5"/>
      <c r="C53" s="8"/>
      <c r="D53" s="26"/>
      <c r="E53" s="26"/>
      <c r="F53" s="26"/>
      <c r="G53" s="26"/>
      <c r="H53" s="26"/>
      <c r="I53" s="26"/>
      <c r="J53" s="26"/>
      <c r="K53" s="26"/>
      <c r="L53" s="26"/>
      <c r="M53" s="26"/>
      <c r="N53" s="26"/>
      <c r="O53" s="26"/>
      <c r="P53" s="26"/>
      <c r="Q53" s="29">
        <v>18.5</v>
      </c>
      <c r="R53" s="29">
        <f>Q53*F51</f>
        <v>833.95391721512965</v>
      </c>
      <c r="S53" s="29">
        <v>18</v>
      </c>
      <c r="T53" s="29">
        <f>S53*F51</f>
        <v>811.41462215526133</v>
      </c>
      <c r="U53" s="29">
        <f t="shared" si="9"/>
        <v>22.539295059868323</v>
      </c>
      <c r="V53" s="8"/>
      <c r="W53" s="21"/>
      <c r="X53" s="21"/>
    </row>
    <row r="54" spans="1:24" s="12" customFormat="1" ht="45" x14ac:dyDescent="0.25">
      <c r="A54" s="34" t="s">
        <v>36</v>
      </c>
      <c r="B54" s="39" t="s">
        <v>35</v>
      </c>
      <c r="C54" s="36">
        <v>2023</v>
      </c>
      <c r="D54" s="37">
        <v>13751.3</v>
      </c>
      <c r="E54" s="37">
        <v>567859.5</v>
      </c>
      <c r="F54" s="37">
        <f>E54/D54</f>
        <v>41.294968475707755</v>
      </c>
      <c r="G54" s="37">
        <v>278.3</v>
      </c>
      <c r="H54" s="37">
        <f>G54*F54</f>
        <v>11492.389726789468</v>
      </c>
      <c r="I54" s="37">
        <v>200</v>
      </c>
      <c r="J54" s="37">
        <f>I54*F54</f>
        <v>8258.9936951415511</v>
      </c>
      <c r="K54" s="37">
        <f>H54-J54</f>
        <v>3233.396031647917</v>
      </c>
      <c r="L54" s="37"/>
      <c r="M54" s="37"/>
      <c r="N54" s="37"/>
      <c r="O54" s="37"/>
      <c r="P54" s="37"/>
      <c r="Q54" s="38">
        <v>24</v>
      </c>
      <c r="R54" s="37">
        <f>Q54*F54</f>
        <v>991.07924341698617</v>
      </c>
      <c r="S54" s="37">
        <v>18</v>
      </c>
      <c r="T54" s="37">
        <f>S54*F54</f>
        <v>743.30943256273963</v>
      </c>
      <c r="U54" s="37">
        <f t="shared" si="9"/>
        <v>247.76981085424654</v>
      </c>
      <c r="V54" s="34"/>
      <c r="W54" s="21"/>
      <c r="X54" s="21"/>
    </row>
    <row r="55" spans="1:24" s="12" customFormat="1" x14ac:dyDescent="0.25">
      <c r="A55" s="11"/>
      <c r="B55" s="5"/>
      <c r="C55" s="8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9">
        <v>24</v>
      </c>
      <c r="R55" s="29">
        <f>Q55*F54</f>
        <v>991.07924341698617</v>
      </c>
      <c r="S55" s="29">
        <v>18</v>
      </c>
      <c r="T55" s="29">
        <f>S55*F54</f>
        <v>743.30943256273963</v>
      </c>
      <c r="U55" s="29">
        <f t="shared" si="9"/>
        <v>247.76981085424654</v>
      </c>
      <c r="V55" s="11"/>
      <c r="W55" s="21"/>
      <c r="X55" s="21"/>
    </row>
    <row r="56" spans="1:24" s="12" customFormat="1" x14ac:dyDescent="0.25">
      <c r="A56" s="11"/>
      <c r="B56" s="5"/>
      <c r="C56" s="8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9">
        <v>18</v>
      </c>
      <c r="R56" s="29">
        <f>Q56*F54</f>
        <v>743.30943256273963</v>
      </c>
      <c r="S56" s="29">
        <v>18</v>
      </c>
      <c r="T56" s="29">
        <f>S56*F54</f>
        <v>743.30943256273963</v>
      </c>
      <c r="U56" s="29">
        <f t="shared" si="9"/>
        <v>0</v>
      </c>
      <c r="V56" s="11"/>
      <c r="W56" s="21"/>
      <c r="X56" s="21"/>
    </row>
    <row r="57" spans="1:24" s="12" customFormat="1" x14ac:dyDescent="0.25">
      <c r="A57" s="34" t="s">
        <v>40</v>
      </c>
      <c r="B57" s="39" t="s">
        <v>39</v>
      </c>
      <c r="C57" s="36">
        <v>2023</v>
      </c>
      <c r="D57" s="37">
        <v>41584.300000000003</v>
      </c>
      <c r="E57" s="37">
        <v>345392.1</v>
      </c>
      <c r="F57" s="37">
        <f>E57/D57</f>
        <v>8.3058293634857367</v>
      </c>
      <c r="G57" s="37">
        <v>279.39999999999998</v>
      </c>
      <c r="H57" s="37">
        <f>G57*F57</f>
        <v>2320.6487241579148</v>
      </c>
      <c r="I57" s="37">
        <v>288</v>
      </c>
      <c r="J57" s="37">
        <f>I57*F57</f>
        <v>2392.0788566838924</v>
      </c>
      <c r="K57" s="37">
        <f>H57-J57</f>
        <v>-71.430132525977569</v>
      </c>
      <c r="L57" s="37"/>
      <c r="M57" s="37"/>
      <c r="N57" s="37"/>
      <c r="O57" s="37"/>
      <c r="P57" s="37"/>
      <c r="Q57" s="38">
        <v>18.2</v>
      </c>
      <c r="R57" s="37">
        <f>Q57*F57</f>
        <v>151.1660944154404</v>
      </c>
      <c r="S57" s="37">
        <v>18</v>
      </c>
      <c r="T57" s="37">
        <f>S57*F57</f>
        <v>149.50492854274327</v>
      </c>
      <c r="U57" s="37">
        <f t="shared" ref="U57:U88" si="10">R57-T57</f>
        <v>1.6611658726971257</v>
      </c>
      <c r="V57" s="34"/>
      <c r="W57" s="21"/>
      <c r="X57" s="21"/>
    </row>
    <row r="58" spans="1:24" s="12" customFormat="1" x14ac:dyDescent="0.25">
      <c r="A58" s="11"/>
      <c r="B58" s="5"/>
      <c r="C58" s="8"/>
      <c r="D58" s="26"/>
      <c r="E58" s="26"/>
      <c r="F58" s="26"/>
      <c r="G58" s="26"/>
      <c r="H58" s="26"/>
      <c r="I58" s="26"/>
      <c r="J58" s="26"/>
      <c r="K58" s="26"/>
      <c r="L58" s="26"/>
      <c r="M58" s="26"/>
      <c r="N58" s="26"/>
      <c r="O58" s="26"/>
      <c r="P58" s="26"/>
      <c r="Q58" s="29">
        <v>18.5</v>
      </c>
      <c r="R58" s="29">
        <f>Q58*F57</f>
        <v>153.65784322448613</v>
      </c>
      <c r="S58" s="29">
        <v>18</v>
      </c>
      <c r="T58" s="29">
        <f>S58*F57</f>
        <v>149.50492854274327</v>
      </c>
      <c r="U58" s="29">
        <f t="shared" si="10"/>
        <v>4.1529146817428568</v>
      </c>
      <c r="V58" s="11"/>
      <c r="W58" s="21"/>
      <c r="X58" s="21"/>
    </row>
    <row r="59" spans="1:24" s="12" customFormat="1" x14ac:dyDescent="0.25">
      <c r="A59" s="34" t="s">
        <v>48</v>
      </c>
      <c r="B59" s="34" t="s">
        <v>98</v>
      </c>
      <c r="C59" s="36">
        <v>2021</v>
      </c>
      <c r="D59" s="37">
        <v>13751.3</v>
      </c>
      <c r="E59" s="37">
        <v>527573.30000000005</v>
      </c>
      <c r="F59" s="37">
        <f>E59/D59</f>
        <v>38.365340004217785</v>
      </c>
      <c r="G59" s="37">
        <v>278.3</v>
      </c>
      <c r="H59" s="37">
        <f>G59*F59</f>
        <v>10677.07412317381</v>
      </c>
      <c r="I59" s="37">
        <v>288</v>
      </c>
      <c r="J59" s="37">
        <f>I59*F59</f>
        <v>11049.217921214722</v>
      </c>
      <c r="K59" s="37">
        <f>H59-J59</f>
        <v>-372.14379804091186</v>
      </c>
      <c r="L59" s="37"/>
      <c r="M59" s="37"/>
      <c r="N59" s="37"/>
      <c r="O59" s="37"/>
      <c r="P59" s="37"/>
      <c r="Q59" s="38">
        <v>19</v>
      </c>
      <c r="R59" s="37">
        <f>Q59*F59</f>
        <v>728.94146008013786</v>
      </c>
      <c r="S59" s="37">
        <v>18</v>
      </c>
      <c r="T59" s="37">
        <f>S59*F59</f>
        <v>690.57612007592013</v>
      </c>
      <c r="U59" s="37">
        <f t="shared" si="10"/>
        <v>38.365340004217728</v>
      </c>
      <c r="V59" s="34"/>
      <c r="W59" s="21"/>
      <c r="X59" s="21"/>
    </row>
    <row r="60" spans="1:24" s="12" customFormat="1" x14ac:dyDescent="0.25">
      <c r="A60" s="11"/>
      <c r="B60" s="11"/>
      <c r="C60" s="8"/>
      <c r="D60" s="26"/>
      <c r="E60" s="26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26"/>
      <c r="Q60" s="29">
        <v>18.7</v>
      </c>
      <c r="R60" s="29">
        <f>Q60*F59</f>
        <v>717.43185807887255</v>
      </c>
      <c r="S60" s="29">
        <v>18</v>
      </c>
      <c r="T60" s="29">
        <f>S60*F59</f>
        <v>690.57612007592013</v>
      </c>
      <c r="U60" s="29">
        <f t="shared" si="10"/>
        <v>26.855738002952421</v>
      </c>
      <c r="V60" s="11"/>
      <c r="W60" s="21"/>
      <c r="X60" s="21"/>
    </row>
    <row r="61" spans="1:24" s="12" customFormat="1" x14ac:dyDescent="0.25">
      <c r="A61" s="11"/>
      <c r="B61" s="11"/>
      <c r="C61" s="8"/>
      <c r="D61" s="26"/>
      <c r="E61" s="26"/>
      <c r="F61" s="26"/>
      <c r="G61" s="26"/>
      <c r="H61" s="26"/>
      <c r="I61" s="26"/>
      <c r="J61" s="26"/>
      <c r="K61" s="26"/>
      <c r="L61" s="26"/>
      <c r="M61" s="26"/>
      <c r="N61" s="26"/>
      <c r="O61" s="26"/>
      <c r="P61" s="26"/>
      <c r="Q61" s="29">
        <v>17.899999999999999</v>
      </c>
      <c r="R61" s="29">
        <f>Q61*F59</f>
        <v>686.73958607549832</v>
      </c>
      <c r="S61" s="29">
        <v>18</v>
      </c>
      <c r="T61" s="29">
        <f>S61*F59</f>
        <v>690.57612007592013</v>
      </c>
      <c r="U61" s="29">
        <f t="shared" si="10"/>
        <v>-3.8365340004218069</v>
      </c>
      <c r="V61" s="11"/>
      <c r="W61" s="21"/>
      <c r="X61" s="21"/>
    </row>
    <row r="62" spans="1:24" s="12" customFormat="1" ht="30" x14ac:dyDescent="0.25">
      <c r="A62" s="34" t="s">
        <v>49</v>
      </c>
      <c r="B62" s="35" t="s">
        <v>42</v>
      </c>
      <c r="C62" s="36">
        <v>2022</v>
      </c>
      <c r="D62" s="37">
        <v>4990.5</v>
      </c>
      <c r="E62" s="37">
        <v>314925.59999999998</v>
      </c>
      <c r="F62" s="37">
        <f>E62/D62</f>
        <v>63.105019537120526</v>
      </c>
      <c r="G62" s="37">
        <v>176</v>
      </c>
      <c r="H62" s="37">
        <f>G62*F62</f>
        <v>11106.483438533212</v>
      </c>
      <c r="I62" s="37">
        <v>162</v>
      </c>
      <c r="J62" s="37">
        <f>I62*F62</f>
        <v>10223.013165013524</v>
      </c>
      <c r="K62" s="37">
        <f>H62-J62</f>
        <v>883.47027351968791</v>
      </c>
      <c r="L62" s="37"/>
      <c r="M62" s="37"/>
      <c r="N62" s="37"/>
      <c r="O62" s="37"/>
      <c r="P62" s="37"/>
      <c r="Q62" s="38">
        <v>19.2</v>
      </c>
      <c r="R62" s="37">
        <f>Q62*F62</f>
        <v>1211.616375112714</v>
      </c>
      <c r="S62" s="37">
        <v>18</v>
      </c>
      <c r="T62" s="37">
        <f>S62*F62</f>
        <v>1135.8903516681694</v>
      </c>
      <c r="U62" s="37">
        <f t="shared" si="10"/>
        <v>75.72602344454458</v>
      </c>
      <c r="V62" s="36"/>
      <c r="W62" s="21"/>
      <c r="X62" s="21"/>
    </row>
    <row r="63" spans="1:24" s="12" customFormat="1" x14ac:dyDescent="0.25">
      <c r="A63" s="11"/>
      <c r="B63" s="13"/>
      <c r="C63" s="8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9">
        <v>18.5</v>
      </c>
      <c r="R63" s="29">
        <f>Q63*F62</f>
        <v>1167.4428614367298</v>
      </c>
      <c r="S63" s="29">
        <v>18</v>
      </c>
      <c r="T63" s="29">
        <f>S63*F62</f>
        <v>1135.8903516681694</v>
      </c>
      <c r="U63" s="29">
        <f t="shared" si="10"/>
        <v>31.552509768560412</v>
      </c>
      <c r="V63" s="8"/>
      <c r="W63" s="21"/>
      <c r="X63" s="21"/>
    </row>
    <row r="64" spans="1:24" s="12" customFormat="1" x14ac:dyDescent="0.25">
      <c r="A64" s="11"/>
      <c r="B64" s="13"/>
      <c r="C64" s="8"/>
      <c r="D64" s="26"/>
      <c r="E64" s="26"/>
      <c r="F64" s="26"/>
      <c r="G64" s="26"/>
      <c r="H64" s="26"/>
      <c r="I64" s="26"/>
      <c r="J64" s="26"/>
      <c r="K64" s="26"/>
      <c r="L64" s="26"/>
      <c r="M64" s="26"/>
      <c r="N64" s="26"/>
      <c r="O64" s="26"/>
      <c r="P64" s="26"/>
      <c r="Q64" s="29">
        <v>20</v>
      </c>
      <c r="R64" s="29">
        <f>Q64*F62</f>
        <v>1262.1003907424106</v>
      </c>
      <c r="S64" s="29">
        <v>18</v>
      </c>
      <c r="T64" s="29">
        <f>S64*F62</f>
        <v>1135.8903516681694</v>
      </c>
      <c r="U64" s="29">
        <f t="shared" si="10"/>
        <v>126.21003907424119</v>
      </c>
      <c r="V64" s="8"/>
      <c r="W64" s="21"/>
      <c r="X64" s="21"/>
    </row>
    <row r="65" spans="1:24" ht="30" x14ac:dyDescent="0.25">
      <c r="A65" s="34" t="s">
        <v>50</v>
      </c>
      <c r="B65" s="40" t="s">
        <v>43</v>
      </c>
      <c r="C65" s="36">
        <v>2023</v>
      </c>
      <c r="D65" s="37">
        <v>12611.4</v>
      </c>
      <c r="E65" s="37">
        <v>545711.30000000005</v>
      </c>
      <c r="F65" s="37">
        <f>E65/D65</f>
        <v>43.271270437857815</v>
      </c>
      <c r="G65" s="37">
        <v>595.6</v>
      </c>
      <c r="H65" s="37">
        <f>G65*F65</f>
        <v>25772.368672788114</v>
      </c>
      <c r="I65" s="37">
        <v>540</v>
      </c>
      <c r="J65" s="37">
        <f>I65*F65</f>
        <v>23366.486036443221</v>
      </c>
      <c r="K65" s="37">
        <f>H65-J65</f>
        <v>2405.8826363448934</v>
      </c>
      <c r="L65" s="37"/>
      <c r="M65" s="37"/>
      <c r="N65" s="37"/>
      <c r="O65" s="37"/>
      <c r="P65" s="37"/>
      <c r="Q65" s="38">
        <v>18.7</v>
      </c>
      <c r="R65" s="37">
        <f>Q65*F65</f>
        <v>809.1727571879411</v>
      </c>
      <c r="S65" s="37">
        <v>18</v>
      </c>
      <c r="T65" s="37">
        <f>S65*F65</f>
        <v>778.88286788144069</v>
      </c>
      <c r="U65" s="37">
        <f t="shared" si="10"/>
        <v>30.289889306500413</v>
      </c>
      <c r="V65" s="36"/>
      <c r="W65" s="18"/>
      <c r="X65" s="18"/>
    </row>
    <row r="66" spans="1:24" x14ac:dyDescent="0.25">
      <c r="A66" s="3"/>
      <c r="B66" s="6"/>
      <c r="C66" s="8"/>
      <c r="D66" s="26"/>
      <c r="E66" s="26"/>
      <c r="F66" s="26"/>
      <c r="G66" s="26"/>
      <c r="H66" s="26"/>
      <c r="I66" s="26"/>
      <c r="J66" s="26"/>
      <c r="K66" s="26"/>
      <c r="L66" s="26"/>
      <c r="M66" s="26"/>
      <c r="N66" s="26"/>
      <c r="O66" s="26"/>
      <c r="P66" s="26"/>
      <c r="Q66" s="29">
        <v>17.899999999999999</v>
      </c>
      <c r="R66" s="29">
        <f>Q66*F65</f>
        <v>774.55574083765487</v>
      </c>
      <c r="S66" s="29">
        <v>18</v>
      </c>
      <c r="T66" s="29">
        <f>S66*F65</f>
        <v>778.88286788144069</v>
      </c>
      <c r="U66" s="29">
        <f t="shared" si="10"/>
        <v>-4.327127043785822</v>
      </c>
      <c r="V66" s="8"/>
      <c r="W66" s="18"/>
      <c r="X66" s="18"/>
    </row>
    <row r="67" spans="1:24" s="12" customFormat="1" ht="30" x14ac:dyDescent="0.25">
      <c r="A67" s="36" t="s">
        <v>51</v>
      </c>
      <c r="B67" s="35" t="s">
        <v>44</v>
      </c>
      <c r="C67" s="36">
        <v>2023</v>
      </c>
      <c r="D67" s="37">
        <v>12611.4</v>
      </c>
      <c r="E67" s="37">
        <v>581860.4</v>
      </c>
      <c r="F67" s="37">
        <f>E67/D67</f>
        <v>46.13765323437525</v>
      </c>
      <c r="G67" s="37">
        <v>279.39999999999998</v>
      </c>
      <c r="H67" s="37">
        <f>G67*F67</f>
        <v>12890.860313684443</v>
      </c>
      <c r="I67" s="37">
        <v>288</v>
      </c>
      <c r="J67" s="37">
        <f>I67*F67</f>
        <v>13287.644131500072</v>
      </c>
      <c r="K67" s="37">
        <f>H67-J67</f>
        <v>-396.78381781562894</v>
      </c>
      <c r="L67" s="37"/>
      <c r="M67" s="37"/>
      <c r="N67" s="37"/>
      <c r="O67" s="37"/>
      <c r="P67" s="37"/>
      <c r="Q67" s="38">
        <v>15.2</v>
      </c>
      <c r="R67" s="37">
        <f>Q67*F67</f>
        <v>701.29232916250373</v>
      </c>
      <c r="S67" s="37">
        <v>18</v>
      </c>
      <c r="T67" s="37">
        <f>S67*F67</f>
        <v>830.4777582187545</v>
      </c>
      <c r="U67" s="37">
        <f t="shared" si="10"/>
        <v>-129.18542905625077</v>
      </c>
      <c r="V67" s="36"/>
      <c r="W67" s="21"/>
      <c r="X67" s="21"/>
    </row>
    <row r="68" spans="1:24" s="12" customFormat="1" x14ac:dyDescent="0.25">
      <c r="A68" s="8"/>
      <c r="B68" s="13"/>
      <c r="C68" s="8"/>
      <c r="D68" s="26"/>
      <c r="E68" s="26"/>
      <c r="F68" s="26"/>
      <c r="G68" s="26"/>
      <c r="H68" s="26"/>
      <c r="I68" s="26"/>
      <c r="J68" s="26"/>
      <c r="K68" s="26"/>
      <c r="L68" s="26"/>
      <c r="M68" s="26"/>
      <c r="N68" s="26"/>
      <c r="O68" s="26"/>
      <c r="P68" s="26"/>
      <c r="Q68" s="29">
        <v>19.899999999999999</v>
      </c>
      <c r="R68" s="29">
        <f>Q68*F67</f>
        <v>918.13929936406737</v>
      </c>
      <c r="S68" s="29">
        <v>18</v>
      </c>
      <c r="T68" s="29">
        <f>S68*F67</f>
        <v>830.4777582187545</v>
      </c>
      <c r="U68" s="29">
        <f t="shared" si="10"/>
        <v>87.661541145312867</v>
      </c>
      <c r="V68" s="8"/>
      <c r="W68" s="21"/>
      <c r="X68" s="21"/>
    </row>
    <row r="69" spans="1:24" s="12" customFormat="1" x14ac:dyDescent="0.25">
      <c r="A69" s="8"/>
      <c r="B69" s="13"/>
      <c r="C69" s="8"/>
      <c r="D69" s="26"/>
      <c r="E69" s="26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26"/>
      <c r="Q69" s="29">
        <v>16.100000000000001</v>
      </c>
      <c r="R69" s="29">
        <f>Q69*F67</f>
        <v>742.81621707344163</v>
      </c>
      <c r="S69" s="29">
        <v>18</v>
      </c>
      <c r="T69" s="29">
        <f>S69*F67</f>
        <v>830.4777582187545</v>
      </c>
      <c r="U69" s="29">
        <f t="shared" si="10"/>
        <v>-87.661541145312867</v>
      </c>
      <c r="V69" s="8"/>
      <c r="W69" s="21"/>
      <c r="X69" s="21"/>
    </row>
    <row r="70" spans="1:24" s="12" customFormat="1" x14ac:dyDescent="0.25">
      <c r="A70" s="36" t="s">
        <v>52</v>
      </c>
      <c r="B70" s="39" t="s">
        <v>45</v>
      </c>
      <c r="C70" s="36">
        <v>2023</v>
      </c>
      <c r="D70" s="37">
        <v>12611.4</v>
      </c>
      <c r="E70" s="37">
        <v>581860.4</v>
      </c>
      <c r="F70" s="37">
        <f>E70/D70</f>
        <v>46.13765323437525</v>
      </c>
      <c r="G70" s="37">
        <v>279.39999999999998</v>
      </c>
      <c r="H70" s="37">
        <f>G70*F70</f>
        <v>12890.860313684443</v>
      </c>
      <c r="I70" s="37">
        <v>288</v>
      </c>
      <c r="J70" s="37">
        <f>I70*F70</f>
        <v>13287.644131500072</v>
      </c>
      <c r="K70" s="37">
        <f>H70-J70</f>
        <v>-396.78381781562894</v>
      </c>
      <c r="L70" s="37"/>
      <c r="M70" s="37"/>
      <c r="N70" s="37"/>
      <c r="O70" s="37"/>
      <c r="P70" s="37"/>
      <c r="Q70" s="38">
        <v>15.2</v>
      </c>
      <c r="R70" s="37">
        <f>Q70*F70</f>
        <v>701.29232916250373</v>
      </c>
      <c r="S70" s="37">
        <v>18</v>
      </c>
      <c r="T70" s="37">
        <f>S70*F70</f>
        <v>830.4777582187545</v>
      </c>
      <c r="U70" s="37">
        <f t="shared" si="10"/>
        <v>-129.18542905625077</v>
      </c>
      <c r="V70" s="36"/>
      <c r="W70" s="21"/>
      <c r="X70" s="21"/>
    </row>
    <row r="71" spans="1:24" s="12" customFormat="1" x14ac:dyDescent="0.25">
      <c r="A71" s="8"/>
      <c r="B71" s="5"/>
      <c r="C71" s="8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9">
        <v>19.899999999999999</v>
      </c>
      <c r="R71" s="29">
        <f>Q71*F70</f>
        <v>918.13929936406737</v>
      </c>
      <c r="S71" s="29">
        <v>18</v>
      </c>
      <c r="T71" s="29">
        <f>S71*F70</f>
        <v>830.4777582187545</v>
      </c>
      <c r="U71" s="29">
        <f t="shared" si="10"/>
        <v>87.661541145312867</v>
      </c>
      <c r="V71" s="8"/>
      <c r="W71" s="21"/>
      <c r="X71" s="21"/>
    </row>
    <row r="72" spans="1:24" s="12" customFormat="1" x14ac:dyDescent="0.25">
      <c r="A72" s="8"/>
      <c r="B72" s="5"/>
      <c r="C72" s="8"/>
      <c r="D72" s="26"/>
      <c r="E72" s="26"/>
      <c r="F72" s="26"/>
      <c r="G72" s="26"/>
      <c r="H72" s="26"/>
      <c r="I72" s="26"/>
      <c r="J72" s="26"/>
      <c r="K72" s="26"/>
      <c r="L72" s="26"/>
      <c r="M72" s="26"/>
      <c r="N72" s="26"/>
      <c r="O72" s="26"/>
      <c r="P72" s="26"/>
      <c r="Q72" s="29">
        <v>16.100000000000001</v>
      </c>
      <c r="R72" s="29">
        <f>Q72*F70</f>
        <v>742.81621707344163</v>
      </c>
      <c r="S72" s="29">
        <v>18</v>
      </c>
      <c r="T72" s="29">
        <f>S72*F70</f>
        <v>830.4777582187545</v>
      </c>
      <c r="U72" s="29">
        <f t="shared" si="10"/>
        <v>-87.661541145312867</v>
      </c>
      <c r="V72" s="8"/>
      <c r="W72" s="21"/>
      <c r="X72" s="21"/>
    </row>
    <row r="73" spans="1:24" s="12" customFormat="1" x14ac:dyDescent="0.25">
      <c r="A73" s="36" t="s">
        <v>48</v>
      </c>
      <c r="B73" s="39" t="s">
        <v>46</v>
      </c>
      <c r="C73" s="36">
        <v>2023</v>
      </c>
      <c r="D73" s="37">
        <v>13751.3</v>
      </c>
      <c r="E73" s="37">
        <v>603052.5</v>
      </c>
      <c r="F73" s="37">
        <f>E73/D73</f>
        <v>43.854217419443984</v>
      </c>
      <c r="G73" s="37">
        <v>315</v>
      </c>
      <c r="H73" s="37">
        <f>G73*F73</f>
        <v>13814.078487124854</v>
      </c>
      <c r="I73" s="37">
        <v>288</v>
      </c>
      <c r="J73" s="37">
        <f>I73*F73</f>
        <v>12630.014616799868</v>
      </c>
      <c r="K73" s="37">
        <f>H73-J73</f>
        <v>1184.0638703249861</v>
      </c>
      <c r="L73" s="37"/>
      <c r="M73" s="37"/>
      <c r="N73" s="37"/>
      <c r="O73" s="37"/>
      <c r="P73" s="37"/>
      <c r="Q73" s="38">
        <v>18</v>
      </c>
      <c r="R73" s="37">
        <f>Q73*F73</f>
        <v>789.37591354999176</v>
      </c>
      <c r="S73" s="37">
        <v>18</v>
      </c>
      <c r="T73" s="37">
        <f>S73*F73</f>
        <v>789.37591354999176</v>
      </c>
      <c r="U73" s="37">
        <f t="shared" si="10"/>
        <v>0</v>
      </c>
      <c r="V73" s="36"/>
      <c r="W73" s="21"/>
      <c r="X73" s="21"/>
    </row>
    <row r="74" spans="1:24" s="12" customFormat="1" x14ac:dyDescent="0.25">
      <c r="A74" s="8"/>
      <c r="B74" s="5"/>
      <c r="C74" s="8"/>
      <c r="D74" s="26"/>
      <c r="E74" s="26"/>
      <c r="F74" s="26"/>
      <c r="G74" s="26"/>
      <c r="H74" s="26"/>
      <c r="I74" s="26"/>
      <c r="J74" s="26"/>
      <c r="K74" s="26"/>
      <c r="L74" s="26"/>
      <c r="M74" s="26"/>
      <c r="N74" s="26"/>
      <c r="O74" s="26"/>
      <c r="P74" s="26"/>
      <c r="Q74" s="29">
        <v>18</v>
      </c>
      <c r="R74" s="29">
        <f>Q74*F73</f>
        <v>789.37591354999176</v>
      </c>
      <c r="S74" s="29">
        <v>18</v>
      </c>
      <c r="T74" s="29">
        <f>S74*F73</f>
        <v>789.37591354999176</v>
      </c>
      <c r="U74" s="29">
        <f t="shared" si="10"/>
        <v>0</v>
      </c>
      <c r="V74" s="8"/>
      <c r="W74" s="21"/>
      <c r="X74" s="21"/>
    </row>
    <row r="75" spans="1:24" s="12" customFormat="1" x14ac:dyDescent="0.25">
      <c r="A75" s="8"/>
      <c r="B75" s="5"/>
      <c r="C75" s="8"/>
      <c r="D75" s="26"/>
      <c r="E75" s="26"/>
      <c r="F75" s="26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9">
        <v>18</v>
      </c>
      <c r="R75" s="29">
        <f>Q75*F73</f>
        <v>789.37591354999176</v>
      </c>
      <c r="S75" s="29">
        <v>18</v>
      </c>
      <c r="T75" s="29">
        <f>S75*F73</f>
        <v>789.37591354999176</v>
      </c>
      <c r="U75" s="29">
        <f t="shared" si="10"/>
        <v>0</v>
      </c>
      <c r="V75" s="8"/>
      <c r="W75" s="21"/>
      <c r="X75" s="21"/>
    </row>
    <row r="76" spans="1:24" s="25" customFormat="1" ht="30" x14ac:dyDescent="0.25">
      <c r="A76" s="36" t="s">
        <v>13</v>
      </c>
      <c r="B76" s="39" t="s">
        <v>8</v>
      </c>
      <c r="C76" s="36">
        <v>2023</v>
      </c>
      <c r="D76" s="37">
        <v>4290</v>
      </c>
      <c r="E76" s="37">
        <v>658654.80000000005</v>
      </c>
      <c r="F76" s="37">
        <f>E76/D76</f>
        <v>153.53258741258742</v>
      </c>
      <c r="G76" s="37">
        <v>287.3</v>
      </c>
      <c r="H76" s="37">
        <f>G76*F76</f>
        <v>44109.912363636366</v>
      </c>
      <c r="I76" s="37">
        <v>288</v>
      </c>
      <c r="J76" s="37">
        <f>I76*F76</f>
        <v>44217.385174825176</v>
      </c>
      <c r="K76" s="37">
        <f>H76-J76</f>
        <v>-107.47281118881074</v>
      </c>
      <c r="L76" s="37"/>
      <c r="M76" s="37"/>
      <c r="N76" s="37"/>
      <c r="O76" s="37"/>
      <c r="P76" s="37"/>
      <c r="Q76" s="38">
        <v>19.399999999999999</v>
      </c>
      <c r="R76" s="37">
        <f>Q76*F76</f>
        <v>2978.5321958041959</v>
      </c>
      <c r="S76" s="37">
        <v>18</v>
      </c>
      <c r="T76" s="37">
        <f>S76*F76</f>
        <v>2763.5865734265735</v>
      </c>
      <c r="U76" s="37">
        <f t="shared" si="10"/>
        <v>214.94562237762239</v>
      </c>
      <c r="V76" s="36"/>
      <c r="W76" s="24"/>
      <c r="X76" s="24"/>
    </row>
    <row r="77" spans="1:24" s="25" customFormat="1" x14ac:dyDescent="0.25">
      <c r="A77" s="9"/>
      <c r="B77" s="16"/>
      <c r="C77" s="9"/>
      <c r="D77" s="27"/>
      <c r="E77" s="27"/>
      <c r="F77" s="27"/>
      <c r="G77" s="27"/>
      <c r="H77" s="27"/>
      <c r="I77" s="27"/>
      <c r="J77" s="27"/>
      <c r="K77" s="27"/>
      <c r="L77" s="27"/>
      <c r="M77" s="27"/>
      <c r="N77" s="27"/>
      <c r="O77" s="27"/>
      <c r="P77" s="27"/>
      <c r="Q77" s="30">
        <v>18.7</v>
      </c>
      <c r="R77" s="29">
        <f>Q77*F76</f>
        <v>2871.0593846153847</v>
      </c>
      <c r="S77" s="29">
        <v>18</v>
      </c>
      <c r="T77" s="29">
        <f>S77*F76</f>
        <v>2763.5865734265735</v>
      </c>
      <c r="U77" s="29">
        <f t="shared" si="10"/>
        <v>107.47281118881119</v>
      </c>
      <c r="V77" s="9"/>
      <c r="W77" s="24"/>
      <c r="X77" s="24"/>
    </row>
    <row r="78" spans="1:24" s="25" customFormat="1" x14ac:dyDescent="0.25">
      <c r="A78" s="9"/>
      <c r="B78" s="16"/>
      <c r="C78" s="9"/>
      <c r="D78" s="27"/>
      <c r="E78" s="27"/>
      <c r="F78" s="27"/>
      <c r="G78" s="27"/>
      <c r="H78" s="27"/>
      <c r="I78" s="27"/>
      <c r="J78" s="27"/>
      <c r="K78" s="27"/>
      <c r="L78" s="27"/>
      <c r="M78" s="27"/>
      <c r="N78" s="27"/>
      <c r="O78" s="27"/>
      <c r="P78" s="27"/>
      <c r="Q78" s="30">
        <v>17.899999999999999</v>
      </c>
      <c r="R78" s="29">
        <f>Q78*F76</f>
        <v>2748.2333146853148</v>
      </c>
      <c r="S78" s="29">
        <v>18</v>
      </c>
      <c r="T78" s="29">
        <f>S78*F76</f>
        <v>2763.5865734265735</v>
      </c>
      <c r="U78" s="29">
        <f t="shared" si="10"/>
        <v>-15.353258741258742</v>
      </c>
      <c r="V78" s="9"/>
      <c r="W78" s="24"/>
      <c r="X78" s="24"/>
    </row>
    <row r="79" spans="1:24" s="12" customFormat="1" ht="30" x14ac:dyDescent="0.25">
      <c r="A79" s="36" t="s">
        <v>53</v>
      </c>
      <c r="B79" s="39" t="s">
        <v>47</v>
      </c>
      <c r="C79" s="36">
        <v>2023</v>
      </c>
      <c r="D79" s="37">
        <v>13751.3</v>
      </c>
      <c r="E79" s="37">
        <v>664937.30000000005</v>
      </c>
      <c r="F79" s="37">
        <f>E79/D79</f>
        <v>48.354504665013494</v>
      </c>
      <c r="G79" s="37">
        <v>286</v>
      </c>
      <c r="H79" s="37">
        <f>G79*F79</f>
        <v>13829.38833419386</v>
      </c>
      <c r="I79" s="37">
        <v>288</v>
      </c>
      <c r="J79" s="37">
        <f>I79*F79</f>
        <v>13926.097343523887</v>
      </c>
      <c r="K79" s="37">
        <f>H79-J79</f>
        <v>-96.709009330026674</v>
      </c>
      <c r="L79" s="37"/>
      <c r="M79" s="37"/>
      <c r="N79" s="37"/>
      <c r="O79" s="37"/>
      <c r="P79" s="37"/>
      <c r="Q79" s="38">
        <v>18.5</v>
      </c>
      <c r="R79" s="37">
        <f>Q79*F79</f>
        <v>894.55833630274958</v>
      </c>
      <c r="S79" s="37">
        <v>18</v>
      </c>
      <c r="T79" s="37">
        <f>S79*F79</f>
        <v>870.38108397024291</v>
      </c>
      <c r="U79" s="37">
        <f t="shared" si="10"/>
        <v>24.177252332506669</v>
      </c>
      <c r="V79" s="36"/>
      <c r="W79" s="21"/>
      <c r="X79" s="21"/>
    </row>
    <row r="80" spans="1:24" s="12" customFormat="1" x14ac:dyDescent="0.25">
      <c r="A80" s="8"/>
      <c r="B80" s="5"/>
      <c r="C80" s="8"/>
      <c r="D80" s="26"/>
      <c r="E80" s="26"/>
      <c r="F80" s="26"/>
      <c r="G80" s="26"/>
      <c r="H80" s="26"/>
      <c r="I80" s="26"/>
      <c r="J80" s="26"/>
      <c r="K80" s="26"/>
      <c r="L80" s="26"/>
      <c r="M80" s="26"/>
      <c r="N80" s="26"/>
      <c r="O80" s="26"/>
      <c r="P80" s="26"/>
      <c r="Q80" s="29">
        <v>18.5</v>
      </c>
      <c r="R80" s="29">
        <f>Q80*F79</f>
        <v>894.55833630274958</v>
      </c>
      <c r="S80" s="29">
        <v>18</v>
      </c>
      <c r="T80" s="29">
        <f>S80*F79</f>
        <v>870.38108397024291</v>
      </c>
      <c r="U80" s="29">
        <f t="shared" si="10"/>
        <v>24.177252332506669</v>
      </c>
      <c r="V80" s="8"/>
      <c r="W80" s="21"/>
      <c r="X80" s="21"/>
    </row>
    <row r="81" spans="1:24" s="12" customFormat="1" x14ac:dyDescent="0.25">
      <c r="A81" s="8"/>
      <c r="B81" s="5"/>
      <c r="C81" s="8"/>
      <c r="D81" s="26"/>
      <c r="E81" s="26"/>
      <c r="F81" s="26"/>
      <c r="G81" s="26"/>
      <c r="H81" s="26"/>
      <c r="I81" s="26"/>
      <c r="J81" s="26"/>
      <c r="K81" s="26"/>
      <c r="L81" s="26"/>
      <c r="M81" s="26"/>
      <c r="N81" s="26"/>
      <c r="O81" s="26"/>
      <c r="P81" s="26"/>
      <c r="Q81" s="29">
        <v>18.5</v>
      </c>
      <c r="R81" s="29">
        <f>Q81*F79</f>
        <v>894.55833630274958</v>
      </c>
      <c r="S81" s="29">
        <v>18</v>
      </c>
      <c r="T81" s="29">
        <f>S81*F79</f>
        <v>870.38108397024291</v>
      </c>
      <c r="U81" s="29">
        <f t="shared" si="10"/>
        <v>24.177252332506669</v>
      </c>
      <c r="V81" s="8"/>
      <c r="W81" s="21"/>
      <c r="X81" s="21"/>
    </row>
    <row r="82" spans="1:24" s="12" customFormat="1" ht="30" x14ac:dyDescent="0.25">
      <c r="A82" s="36" t="s">
        <v>54</v>
      </c>
      <c r="B82" s="39" t="s">
        <v>55</v>
      </c>
      <c r="C82" s="36">
        <v>2023</v>
      </c>
      <c r="D82" s="37">
        <v>13751.3</v>
      </c>
      <c r="E82" s="37">
        <v>697616.1</v>
      </c>
      <c r="F82" s="37">
        <f>E82/D82</f>
        <v>50.730919985746802</v>
      </c>
      <c r="G82" s="37">
        <v>278.3</v>
      </c>
      <c r="H82" s="37">
        <f>G82*F82</f>
        <v>14118.415032033336</v>
      </c>
      <c r="I82" s="37">
        <v>288</v>
      </c>
      <c r="J82" s="37">
        <f>I82*F82</f>
        <v>14610.50495589508</v>
      </c>
      <c r="K82" s="37">
        <f>H82-J82</f>
        <v>-492.08992386174396</v>
      </c>
      <c r="L82" s="37"/>
      <c r="M82" s="37"/>
      <c r="N82" s="37"/>
      <c r="O82" s="37"/>
      <c r="P82" s="37"/>
      <c r="Q82" s="38">
        <v>17.899999999999999</v>
      </c>
      <c r="R82" s="37">
        <f>Q82*F82</f>
        <v>908.08346774486768</v>
      </c>
      <c r="S82" s="37">
        <v>18</v>
      </c>
      <c r="T82" s="37">
        <f>S82*F82</f>
        <v>913.15655974344247</v>
      </c>
      <c r="U82" s="37">
        <f t="shared" si="10"/>
        <v>-5.073091998574796</v>
      </c>
      <c r="V82" s="36"/>
      <c r="W82" s="21"/>
      <c r="X82" s="21"/>
    </row>
    <row r="83" spans="1:24" s="12" customFormat="1" x14ac:dyDescent="0.25">
      <c r="A83" s="8"/>
      <c r="B83" s="5"/>
      <c r="C83" s="8"/>
      <c r="D83" s="26"/>
      <c r="E83" s="26"/>
      <c r="F83" s="26"/>
      <c r="G83" s="26"/>
      <c r="H83" s="26"/>
      <c r="I83" s="26"/>
      <c r="J83" s="26"/>
      <c r="K83" s="26"/>
      <c r="L83" s="26"/>
      <c r="M83" s="26"/>
      <c r="N83" s="26"/>
      <c r="O83" s="26"/>
      <c r="P83" s="26"/>
      <c r="Q83" s="29">
        <v>19</v>
      </c>
      <c r="R83" s="29">
        <f>Q83*F82</f>
        <v>963.88747972918918</v>
      </c>
      <c r="S83" s="29">
        <v>18</v>
      </c>
      <c r="T83" s="29">
        <f>S83*F82</f>
        <v>913.15655974344247</v>
      </c>
      <c r="U83" s="29">
        <f t="shared" si="10"/>
        <v>50.730919985746709</v>
      </c>
      <c r="V83" s="8"/>
      <c r="W83" s="21"/>
      <c r="X83" s="21"/>
    </row>
    <row r="84" spans="1:24" s="12" customFormat="1" x14ac:dyDescent="0.25">
      <c r="A84" s="8"/>
      <c r="B84" s="5"/>
      <c r="C84" s="8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6"/>
      <c r="P84" s="26"/>
      <c r="Q84" s="29">
        <v>18.7</v>
      </c>
      <c r="R84" s="29">
        <f>Q84*F82</f>
        <v>948.66820373346513</v>
      </c>
      <c r="S84" s="29">
        <v>18</v>
      </c>
      <c r="T84" s="29">
        <f>S84*F82</f>
        <v>913.15655974344247</v>
      </c>
      <c r="U84" s="29">
        <f t="shared" si="10"/>
        <v>35.511643990022662</v>
      </c>
      <c r="V84" s="8"/>
      <c r="W84" s="21"/>
      <c r="X84" s="21"/>
    </row>
    <row r="85" spans="1:24" s="12" customFormat="1" ht="30" x14ac:dyDescent="0.25">
      <c r="A85" s="39" t="s">
        <v>57</v>
      </c>
      <c r="B85" s="39" t="s">
        <v>56</v>
      </c>
      <c r="C85" s="36">
        <v>2023</v>
      </c>
      <c r="D85" s="37">
        <v>13951.34</v>
      </c>
      <c r="E85" s="37">
        <v>203500</v>
      </c>
      <c r="F85" s="37">
        <f>E85/D85</f>
        <v>14.586412487976066</v>
      </c>
      <c r="G85" s="37">
        <v>278.3</v>
      </c>
      <c r="H85" s="37">
        <f>G85*F85</f>
        <v>4059.3985954037394</v>
      </c>
      <c r="I85" s="37">
        <v>288</v>
      </c>
      <c r="J85" s="37">
        <f>I85*F85</f>
        <v>4200.8867965371073</v>
      </c>
      <c r="K85" s="37">
        <f>H85-J85</f>
        <v>-141.48820113336797</v>
      </c>
      <c r="L85" s="37"/>
      <c r="M85" s="37"/>
      <c r="N85" s="37"/>
      <c r="O85" s="37"/>
      <c r="P85" s="37"/>
      <c r="Q85" s="38">
        <v>19.399999999999999</v>
      </c>
      <c r="R85" s="37">
        <f>Q85*F85</f>
        <v>282.97640226673565</v>
      </c>
      <c r="S85" s="37">
        <v>18</v>
      </c>
      <c r="T85" s="37">
        <f>S85*F85</f>
        <v>262.55542478356921</v>
      </c>
      <c r="U85" s="37">
        <f t="shared" si="10"/>
        <v>20.420977483166439</v>
      </c>
      <c r="V85" s="36"/>
      <c r="W85" s="21"/>
      <c r="X85" s="21"/>
    </row>
    <row r="86" spans="1:24" s="12" customFormat="1" x14ac:dyDescent="0.25">
      <c r="A86" s="5"/>
      <c r="B86" s="5"/>
      <c r="C86" s="8"/>
      <c r="D86" s="26"/>
      <c r="E86" s="26"/>
      <c r="F86" s="26"/>
      <c r="G86" s="26"/>
      <c r="H86" s="26"/>
      <c r="I86" s="26"/>
      <c r="J86" s="26"/>
      <c r="K86" s="26"/>
      <c r="L86" s="26"/>
      <c r="M86" s="26"/>
      <c r="N86" s="26"/>
      <c r="O86" s="26"/>
      <c r="P86" s="26"/>
      <c r="Q86" s="29">
        <v>77.599999999999994</v>
      </c>
      <c r="R86" s="29">
        <f>Q86*F85</f>
        <v>1131.9056090669426</v>
      </c>
      <c r="S86" s="29">
        <v>18</v>
      </c>
      <c r="T86" s="29">
        <f>S86*F85</f>
        <v>262.55542478356921</v>
      </c>
      <c r="U86" s="29">
        <f t="shared" si="10"/>
        <v>869.35018428337344</v>
      </c>
      <c r="V86" s="8"/>
      <c r="W86" s="21"/>
      <c r="X86" s="21"/>
    </row>
    <row r="87" spans="1:24" s="12" customFormat="1" x14ac:dyDescent="0.25">
      <c r="A87" s="5"/>
      <c r="B87" s="5"/>
      <c r="C87" s="8"/>
      <c r="D87" s="26"/>
      <c r="E87" s="26"/>
      <c r="F87" s="26"/>
      <c r="G87" s="26"/>
      <c r="H87" s="26"/>
      <c r="I87" s="26"/>
      <c r="J87" s="26"/>
      <c r="K87" s="26"/>
      <c r="L87" s="26"/>
      <c r="M87" s="26"/>
      <c r="N87" s="26"/>
      <c r="O87" s="26"/>
      <c r="P87" s="26"/>
      <c r="Q87" s="29">
        <v>19</v>
      </c>
      <c r="R87" s="29">
        <f>Q87*F85</f>
        <v>277.14183727154523</v>
      </c>
      <c r="S87" s="29">
        <v>18</v>
      </c>
      <c r="T87" s="29">
        <f>S87*F85</f>
        <v>262.55542478356921</v>
      </c>
      <c r="U87" s="29">
        <f t="shared" si="10"/>
        <v>14.58641248797602</v>
      </c>
      <c r="V87" s="8"/>
      <c r="W87" s="21"/>
      <c r="X87" s="21"/>
    </row>
    <row r="88" spans="1:24" s="12" customFormat="1" x14ac:dyDescent="0.25">
      <c r="A88" s="5"/>
      <c r="B88" s="5"/>
      <c r="C88" s="8"/>
      <c r="D88" s="26"/>
      <c r="E88" s="26"/>
      <c r="F88" s="26"/>
      <c r="G88" s="26"/>
      <c r="H88" s="26"/>
      <c r="I88" s="26"/>
      <c r="J88" s="26"/>
      <c r="K88" s="26"/>
      <c r="L88" s="26"/>
      <c r="M88" s="26"/>
      <c r="N88" s="26"/>
      <c r="O88" s="26"/>
      <c r="P88" s="26"/>
      <c r="Q88" s="29">
        <v>17.899999999999999</v>
      </c>
      <c r="R88" s="29">
        <f>Q88*F85</f>
        <v>261.09678353477153</v>
      </c>
      <c r="S88" s="29">
        <v>18</v>
      </c>
      <c r="T88" s="29">
        <f>S88*F85</f>
        <v>262.55542478356921</v>
      </c>
      <c r="U88" s="29">
        <f t="shared" si="10"/>
        <v>-1.4586412487976759</v>
      </c>
      <c r="V88" s="8"/>
      <c r="W88" s="21"/>
      <c r="X88" s="21"/>
    </row>
    <row r="89" spans="1:24" s="12" customFormat="1" x14ac:dyDescent="0.25">
      <c r="A89" s="39" t="s">
        <v>53</v>
      </c>
      <c r="B89" s="39" t="s">
        <v>70</v>
      </c>
      <c r="C89" s="36">
        <v>2023</v>
      </c>
      <c r="D89" s="37">
        <v>13372</v>
      </c>
      <c r="E89" s="37">
        <v>645609.6</v>
      </c>
      <c r="F89" s="37">
        <f>E89/D89</f>
        <v>48.280705952737058</v>
      </c>
      <c r="G89" s="37">
        <v>278.3</v>
      </c>
      <c r="H89" s="37">
        <f>G89*F89</f>
        <v>13436.520466646723</v>
      </c>
      <c r="I89" s="37">
        <v>288</v>
      </c>
      <c r="J89" s="37">
        <f>I89*F89</f>
        <v>13904.843314388272</v>
      </c>
      <c r="K89" s="37">
        <f>H89-J89</f>
        <v>-468.32284774154869</v>
      </c>
      <c r="L89" s="37"/>
      <c r="M89" s="37"/>
      <c r="N89" s="37"/>
      <c r="O89" s="37"/>
      <c r="P89" s="37"/>
      <c r="Q89" s="38">
        <v>18.7</v>
      </c>
      <c r="R89" s="37">
        <f>Q89*F89</f>
        <v>902.84920131618298</v>
      </c>
      <c r="S89" s="37">
        <v>18</v>
      </c>
      <c r="T89" s="37">
        <f>S89*F89</f>
        <v>869.05270714926701</v>
      </c>
      <c r="U89" s="37">
        <f t="shared" ref="U89:U100" si="11">R89-T89</f>
        <v>33.796494166915977</v>
      </c>
      <c r="V89" s="36"/>
      <c r="W89" s="21"/>
      <c r="X89" s="21"/>
    </row>
    <row r="90" spans="1:24" s="12" customFormat="1" x14ac:dyDescent="0.25">
      <c r="A90" s="5"/>
      <c r="B90" s="5"/>
      <c r="C90" s="8"/>
      <c r="D90" s="26"/>
      <c r="E90" s="26"/>
      <c r="F90" s="26"/>
      <c r="G90" s="26"/>
      <c r="H90" s="26"/>
      <c r="I90" s="26"/>
      <c r="J90" s="26"/>
      <c r="K90" s="26"/>
      <c r="L90" s="26"/>
      <c r="M90" s="26"/>
      <c r="N90" s="26"/>
      <c r="O90" s="26"/>
      <c r="P90" s="26"/>
      <c r="Q90" s="29">
        <v>17.899999999999999</v>
      </c>
      <c r="R90" s="29">
        <f>Q90*F89</f>
        <v>864.22463655399326</v>
      </c>
      <c r="S90" s="29">
        <v>18</v>
      </c>
      <c r="T90" s="29">
        <f>S90*F89</f>
        <v>869.05270714926701</v>
      </c>
      <c r="U90" s="29">
        <f t="shared" si="11"/>
        <v>-4.8280705952737435</v>
      </c>
      <c r="V90" s="8"/>
      <c r="W90" s="21"/>
      <c r="X90" s="21"/>
    </row>
    <row r="91" spans="1:24" s="12" customFormat="1" x14ac:dyDescent="0.25">
      <c r="A91" s="39" t="s">
        <v>75</v>
      </c>
      <c r="B91" s="39" t="s">
        <v>71</v>
      </c>
      <c r="C91" s="36">
        <v>2023</v>
      </c>
      <c r="D91" s="37">
        <v>10106</v>
      </c>
      <c r="E91" s="37">
        <v>549035.6</v>
      </c>
      <c r="F91" s="37">
        <f>E91/D91</f>
        <v>54.327686522857704</v>
      </c>
      <c r="G91" s="37">
        <v>432.24</v>
      </c>
      <c r="H91" s="37">
        <f>G91*F91</f>
        <v>23482.599222640016</v>
      </c>
      <c r="I91" s="37">
        <v>288</v>
      </c>
      <c r="J91" s="37">
        <f>I91*F91</f>
        <v>15646.373718583018</v>
      </c>
      <c r="K91" s="37">
        <f>H91-J91</f>
        <v>7836.225504056998</v>
      </c>
      <c r="L91" s="37"/>
      <c r="M91" s="37"/>
      <c r="N91" s="37"/>
      <c r="O91" s="37"/>
      <c r="P91" s="37"/>
      <c r="Q91" s="38">
        <v>18.38</v>
      </c>
      <c r="R91" s="37">
        <f>Q91*F91</f>
        <v>998.54287829012458</v>
      </c>
      <c r="S91" s="37">
        <v>18</v>
      </c>
      <c r="T91" s="37">
        <f>S91*F91</f>
        <v>977.89835741143861</v>
      </c>
      <c r="U91" s="37">
        <f t="shared" si="11"/>
        <v>20.644520878685967</v>
      </c>
      <c r="V91" s="36"/>
      <c r="W91" s="21"/>
      <c r="X91" s="21"/>
    </row>
    <row r="92" spans="1:24" s="12" customFormat="1" x14ac:dyDescent="0.25">
      <c r="A92" s="5"/>
      <c r="B92" s="5"/>
      <c r="C92" s="8"/>
      <c r="D92" s="26"/>
      <c r="E92" s="26"/>
      <c r="F92" s="26"/>
      <c r="G92" s="26"/>
      <c r="H92" s="26"/>
      <c r="I92" s="26"/>
      <c r="J92" s="26"/>
      <c r="K92" s="26"/>
      <c r="L92" s="26"/>
      <c r="M92" s="26"/>
      <c r="N92" s="26"/>
      <c r="O92" s="26"/>
      <c r="P92" s="26"/>
      <c r="Q92" s="29">
        <v>18.100000000000001</v>
      </c>
      <c r="R92" s="29">
        <f>Q92*F91</f>
        <v>983.33112606372447</v>
      </c>
      <c r="S92" s="29">
        <v>18</v>
      </c>
      <c r="T92" s="29">
        <f>S92*F91</f>
        <v>977.89835741143861</v>
      </c>
      <c r="U92" s="29">
        <f t="shared" si="11"/>
        <v>5.4327686522858585</v>
      </c>
      <c r="V92" s="8"/>
      <c r="W92" s="21"/>
      <c r="X92" s="21"/>
    </row>
    <row r="93" spans="1:24" s="12" customFormat="1" x14ac:dyDescent="0.25">
      <c r="A93" s="5"/>
      <c r="B93" s="5"/>
      <c r="C93" s="8"/>
      <c r="D93" s="26"/>
      <c r="E93" s="26"/>
      <c r="F93" s="26"/>
      <c r="G93" s="26"/>
      <c r="H93" s="26"/>
      <c r="I93" s="26"/>
      <c r="J93" s="26"/>
      <c r="K93" s="26"/>
      <c r="L93" s="26"/>
      <c r="M93" s="26"/>
      <c r="N93" s="26"/>
      <c r="O93" s="26"/>
      <c r="P93" s="26"/>
      <c r="Q93" s="29">
        <v>16.8</v>
      </c>
      <c r="R93" s="29">
        <f>Q93*F91</f>
        <v>912.70513358400945</v>
      </c>
      <c r="S93" s="29">
        <v>18</v>
      </c>
      <c r="T93" s="29">
        <f>S93*F91</f>
        <v>977.89835741143861</v>
      </c>
      <c r="U93" s="29">
        <f t="shared" si="11"/>
        <v>-65.193223827429165</v>
      </c>
      <c r="V93" s="8"/>
      <c r="W93" s="21"/>
      <c r="X93" s="21"/>
    </row>
    <row r="94" spans="1:24" x14ac:dyDescent="0.25">
      <c r="A94" s="39" t="s">
        <v>76</v>
      </c>
      <c r="B94" s="39" t="s">
        <v>72</v>
      </c>
      <c r="C94" s="36">
        <v>2023</v>
      </c>
      <c r="D94" s="37">
        <v>10106</v>
      </c>
      <c r="E94" s="38">
        <v>471000</v>
      </c>
      <c r="F94" s="37">
        <f>E94/D94</f>
        <v>46.605976647536117</v>
      </c>
      <c r="G94" s="37">
        <v>452</v>
      </c>
      <c r="H94" s="37">
        <f>G94*F94</f>
        <v>21065.901444686326</v>
      </c>
      <c r="I94" s="37">
        <v>288</v>
      </c>
      <c r="J94" s="37">
        <f>I94*F94</f>
        <v>13422.521274490402</v>
      </c>
      <c r="K94" s="37">
        <f>H94-J94</f>
        <v>7643.3801701959237</v>
      </c>
      <c r="L94" s="37"/>
      <c r="M94" s="37"/>
      <c r="N94" s="37"/>
      <c r="O94" s="37"/>
      <c r="P94" s="37"/>
      <c r="Q94" s="38">
        <v>18</v>
      </c>
      <c r="R94" s="37">
        <f>Q94*F94</f>
        <v>838.90757965565012</v>
      </c>
      <c r="S94" s="37">
        <v>18</v>
      </c>
      <c r="T94" s="37">
        <f>S94*F94</f>
        <v>838.90757965565012</v>
      </c>
      <c r="U94" s="37">
        <f t="shared" si="11"/>
        <v>0</v>
      </c>
      <c r="V94" s="36"/>
      <c r="W94" s="18"/>
      <c r="X94" s="18"/>
    </row>
    <row r="95" spans="1:24" s="12" customFormat="1" ht="36" customHeight="1" x14ac:dyDescent="0.25">
      <c r="A95" s="39" t="s">
        <v>77</v>
      </c>
      <c r="B95" s="39" t="s">
        <v>73</v>
      </c>
      <c r="C95" s="36">
        <v>2023</v>
      </c>
      <c r="D95" s="37">
        <v>24541</v>
      </c>
      <c r="E95" s="37">
        <v>406000</v>
      </c>
      <c r="F95" s="37">
        <f>E95/D95</f>
        <v>16.543743123752087</v>
      </c>
      <c r="G95" s="37">
        <v>432</v>
      </c>
      <c r="H95" s="37">
        <f>G95*F95</f>
        <v>7146.8970294609016</v>
      </c>
      <c r="I95" s="37">
        <v>288</v>
      </c>
      <c r="J95" s="37">
        <f>I95*F95</f>
        <v>4764.5980196406008</v>
      </c>
      <c r="K95" s="37">
        <f>H95-J95</f>
        <v>2382.2990098203009</v>
      </c>
      <c r="L95" s="37"/>
      <c r="M95" s="37"/>
      <c r="N95" s="37"/>
      <c r="O95" s="37"/>
      <c r="P95" s="37"/>
      <c r="Q95" s="38">
        <v>18.399999999999999</v>
      </c>
      <c r="R95" s="37">
        <f>Q95*F95</f>
        <v>304.40487347703839</v>
      </c>
      <c r="S95" s="37">
        <v>18</v>
      </c>
      <c r="T95" s="37">
        <f>S95*F95</f>
        <v>297.78737622753755</v>
      </c>
      <c r="U95" s="37">
        <f t="shared" si="11"/>
        <v>6.6174972495008433</v>
      </c>
      <c r="V95" s="36"/>
      <c r="W95" s="21"/>
      <c r="X95" s="21"/>
    </row>
    <row r="96" spans="1:24" s="12" customFormat="1" x14ac:dyDescent="0.25">
      <c r="A96" s="5"/>
      <c r="B96" s="5"/>
      <c r="C96" s="8"/>
      <c r="D96" s="26"/>
      <c r="E96" s="26"/>
      <c r="F96" s="26"/>
      <c r="G96" s="26"/>
      <c r="H96" s="26"/>
      <c r="I96" s="26"/>
      <c r="J96" s="26"/>
      <c r="K96" s="26"/>
      <c r="L96" s="26"/>
      <c r="M96" s="26"/>
      <c r="N96" s="26"/>
      <c r="O96" s="26"/>
      <c r="P96" s="26"/>
      <c r="Q96" s="29">
        <v>18.2</v>
      </c>
      <c r="R96" s="29">
        <f>Q96*F95</f>
        <v>301.09612485228797</v>
      </c>
      <c r="S96" s="29">
        <v>18</v>
      </c>
      <c r="T96" s="29">
        <f>S96*F95</f>
        <v>297.78737622753755</v>
      </c>
      <c r="U96" s="29">
        <f t="shared" si="11"/>
        <v>3.3087486247504216</v>
      </c>
      <c r="V96" s="8"/>
      <c r="W96" s="21"/>
      <c r="X96" s="21"/>
    </row>
    <row r="97" spans="1:24" s="12" customFormat="1" x14ac:dyDescent="0.25">
      <c r="A97" s="5"/>
      <c r="B97" s="5"/>
      <c r="C97" s="8"/>
      <c r="D97" s="26"/>
      <c r="E97" s="26"/>
      <c r="F97" s="26"/>
      <c r="G97" s="26"/>
      <c r="H97" s="26"/>
      <c r="I97" s="26"/>
      <c r="J97" s="26"/>
      <c r="K97" s="26"/>
      <c r="L97" s="26"/>
      <c r="M97" s="26"/>
      <c r="N97" s="26"/>
      <c r="O97" s="26"/>
      <c r="P97" s="26"/>
      <c r="Q97" s="29">
        <v>16.8</v>
      </c>
      <c r="R97" s="29">
        <f>Q97*F95</f>
        <v>277.93488447903508</v>
      </c>
      <c r="S97" s="29">
        <v>18</v>
      </c>
      <c r="T97" s="29">
        <f>S97*F95</f>
        <v>297.78737622753755</v>
      </c>
      <c r="U97" s="29">
        <f t="shared" si="11"/>
        <v>-19.852491748502473</v>
      </c>
      <c r="V97" s="8"/>
      <c r="W97" s="21"/>
      <c r="X97" s="21"/>
    </row>
    <row r="98" spans="1:24" s="12" customFormat="1" x14ac:dyDescent="0.25">
      <c r="A98" s="39" t="s">
        <v>36</v>
      </c>
      <c r="B98" s="39" t="s">
        <v>74</v>
      </c>
      <c r="C98" s="36">
        <v>2024</v>
      </c>
      <c r="D98" s="37">
        <v>5200</v>
      </c>
      <c r="E98" s="37">
        <v>277000</v>
      </c>
      <c r="F98" s="37">
        <f>E98/D98</f>
        <v>53.269230769230766</v>
      </c>
      <c r="G98" s="37">
        <v>297</v>
      </c>
      <c r="H98" s="37">
        <f>G98*F98</f>
        <v>15820.961538461537</v>
      </c>
      <c r="I98" s="37">
        <v>288</v>
      </c>
      <c r="J98" s="37">
        <f>I98*F98</f>
        <v>15341.538461538461</v>
      </c>
      <c r="K98" s="37">
        <f>H98-J98</f>
        <v>479.42307692307622</v>
      </c>
      <c r="L98" s="37"/>
      <c r="M98" s="37"/>
      <c r="N98" s="37"/>
      <c r="O98" s="37"/>
      <c r="P98" s="37"/>
      <c r="Q98" s="38">
        <v>20</v>
      </c>
      <c r="R98" s="37">
        <f>Q98*F98</f>
        <v>1065.3846153846152</v>
      </c>
      <c r="S98" s="37">
        <v>18</v>
      </c>
      <c r="T98" s="37">
        <f>S98*F98</f>
        <v>958.84615384615381</v>
      </c>
      <c r="U98" s="37">
        <f t="shared" si="11"/>
        <v>106.53846153846143</v>
      </c>
      <c r="V98" s="36"/>
      <c r="W98" s="21"/>
      <c r="X98" s="21"/>
    </row>
    <row r="99" spans="1:24" s="12" customFormat="1" x14ac:dyDescent="0.25">
      <c r="A99" s="5"/>
      <c r="B99" s="5"/>
      <c r="C99" s="8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9">
        <v>20</v>
      </c>
      <c r="R99" s="29">
        <f>Q99*F98</f>
        <v>1065.3846153846152</v>
      </c>
      <c r="S99" s="29">
        <v>18</v>
      </c>
      <c r="T99" s="29">
        <f>S99*F98</f>
        <v>958.84615384615381</v>
      </c>
      <c r="U99" s="29">
        <f t="shared" si="11"/>
        <v>106.53846153846143</v>
      </c>
      <c r="V99" s="8"/>
      <c r="W99" s="21"/>
      <c r="X99" s="21"/>
    </row>
    <row r="100" spans="1:24" s="12" customFormat="1" x14ac:dyDescent="0.25">
      <c r="A100" s="5"/>
      <c r="B100" s="5"/>
      <c r="C100" s="8"/>
      <c r="D100" s="26"/>
      <c r="E100" s="26"/>
      <c r="F100" s="26"/>
      <c r="G100" s="26"/>
      <c r="H100" s="26"/>
      <c r="I100" s="26"/>
      <c r="J100" s="26"/>
      <c r="K100" s="26"/>
      <c r="L100" s="26"/>
      <c r="M100" s="26"/>
      <c r="N100" s="26"/>
      <c r="O100" s="26"/>
      <c r="P100" s="26"/>
      <c r="Q100" s="29">
        <v>20</v>
      </c>
      <c r="R100" s="29">
        <f>Q100*F98</f>
        <v>1065.3846153846152</v>
      </c>
      <c r="S100" s="29">
        <v>18</v>
      </c>
      <c r="T100" s="29">
        <f>S100*F98</f>
        <v>958.84615384615381</v>
      </c>
      <c r="U100" s="29">
        <f t="shared" si="11"/>
        <v>106.53846153846143</v>
      </c>
      <c r="V100" s="8"/>
      <c r="W100" s="21"/>
      <c r="X100" s="21"/>
    </row>
    <row r="101" spans="1:24" x14ac:dyDescent="0.25">
      <c r="A101" s="23"/>
      <c r="B101" s="4"/>
      <c r="C101" s="23"/>
      <c r="D101" s="31"/>
      <c r="E101" s="31"/>
      <c r="F101" s="31"/>
      <c r="G101" s="31"/>
      <c r="H101" s="31"/>
      <c r="I101" s="31"/>
      <c r="J101" s="31"/>
      <c r="K101" s="31"/>
      <c r="L101" s="31"/>
      <c r="M101" s="31"/>
      <c r="N101" s="31"/>
      <c r="O101" s="31"/>
      <c r="P101" s="31"/>
      <c r="Q101" s="31"/>
      <c r="R101" s="31"/>
      <c r="S101" s="31"/>
      <c r="T101" s="31"/>
      <c r="U101" s="31"/>
      <c r="V101" s="23"/>
      <c r="W101" s="18"/>
      <c r="X101" s="18"/>
    </row>
    <row r="104" spans="1:24" x14ac:dyDescent="0.25">
      <c r="A104" s="1" t="s">
        <v>97</v>
      </c>
    </row>
  </sheetData>
  <mergeCells count="3">
    <mergeCell ref="A2:V2"/>
    <mergeCell ref="A5:V5"/>
    <mergeCell ref="A25:V25"/>
  </mergeCells>
  <pageMargins left="0.31496062992125984" right="0.11811023622047245" top="0.15748031496062992" bottom="0.15748031496062992" header="0.31496062992125984" footer="0.31496062992125984"/>
  <pageSetup paperSize="9" scale="2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Параметры объектов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Василец</cp:lastModifiedBy>
  <cp:lastPrinted>2024-02-05T11:03:55Z</cp:lastPrinted>
  <dcterms:created xsi:type="dcterms:W3CDTF">2023-04-19T09:16:23Z</dcterms:created>
  <dcterms:modified xsi:type="dcterms:W3CDTF">2024-02-12T09:46:46Z</dcterms:modified>
</cp:coreProperties>
</file>