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19425" windowHeight="10425"/>
  </bookViews>
  <sheets>
    <sheet name="Доходы" sheetId="1" r:id="rId1"/>
    <sheet name="Расходы" sheetId="2" r:id="rId2"/>
    <sheet name="Источники" sheetId="3" r:id="rId3"/>
  </sheets>
  <definedNames>
    <definedName name="_xlnm.Print_Titles" localSheetId="0">Доходы!$8:$10</definedName>
    <definedName name="_xlnm.Print_Titles" localSheetId="1">Расходы!$3:$6</definedName>
    <definedName name="_xlnm.Print_Area" localSheetId="0">Доходы!$A$1:$H$90</definedName>
    <definedName name="_xlnm.Print_Area" localSheetId="2">Источники!$A$2:$I$40</definedName>
    <definedName name="_xlnm.Print_Area" localSheetId="1">Расходы!$A$1:$I$78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7" i="2" l="1"/>
  <c r="H67" i="2"/>
  <c r="I32" i="2"/>
  <c r="G22" i="2"/>
  <c r="I77" i="2"/>
  <c r="I76" i="2"/>
  <c r="I75" i="2"/>
  <c r="I73" i="2"/>
  <c r="I64" i="2"/>
  <c r="I63" i="2"/>
  <c r="I62" i="2"/>
  <c r="I60" i="2"/>
  <c r="I59" i="2"/>
  <c r="I58" i="2"/>
  <c r="I57" i="2"/>
  <c r="I56" i="2"/>
  <c r="I55" i="2"/>
  <c r="I54" i="2"/>
  <c r="I53" i="2"/>
  <c r="I52" i="2"/>
  <c r="I51" i="2"/>
  <c r="I50" i="2"/>
  <c r="I47" i="2"/>
  <c r="I46" i="2"/>
  <c r="I45" i="2"/>
  <c r="I44" i="2"/>
  <c r="I43" i="2"/>
  <c r="I42" i="2"/>
  <c r="I41" i="2"/>
  <c r="I40" i="2"/>
  <c r="I39" i="2"/>
  <c r="I36" i="2"/>
  <c r="I35" i="2"/>
  <c r="I34" i="2"/>
  <c r="I28" i="2"/>
  <c r="I25" i="2"/>
  <c r="I24" i="2"/>
  <c r="I23" i="2"/>
  <c r="I21" i="2"/>
  <c r="I20" i="2"/>
  <c r="I19" i="2"/>
  <c r="I18" i="2"/>
  <c r="I17" i="2"/>
  <c r="I15" i="2"/>
  <c r="H64" i="1"/>
  <c r="H46" i="1"/>
  <c r="H43" i="1"/>
  <c r="F35" i="1"/>
  <c r="G74" i="2" l="1"/>
  <c r="G65" i="2"/>
  <c r="G61" i="2"/>
  <c r="G37" i="2"/>
  <c r="G13" i="2"/>
  <c r="F74" i="2"/>
  <c r="E61" i="2"/>
  <c r="G71" i="2" l="1"/>
  <c r="G70" i="2" s="1"/>
  <c r="I74" i="2"/>
  <c r="G30" i="2"/>
  <c r="I30" i="2" s="1"/>
  <c r="G11" i="2"/>
  <c r="G9" i="2" s="1"/>
  <c r="F48" i="2"/>
  <c r="I48" i="2" s="1"/>
  <c r="E48" i="2"/>
  <c r="G29" i="2" l="1"/>
  <c r="G27" i="2" s="1"/>
  <c r="G26" i="2" s="1"/>
  <c r="F71" i="2"/>
  <c r="F70" i="2" s="1"/>
  <c r="I70" i="2" s="1"/>
  <c r="F65" i="2"/>
  <c r="I65" i="2" s="1"/>
  <c r="F61" i="2"/>
  <c r="I61" i="2" s="1"/>
  <c r="F37" i="2"/>
  <c r="F22" i="2"/>
  <c r="I22" i="2" s="1"/>
  <c r="F16" i="2"/>
  <c r="H15" i="1"/>
  <c r="H16" i="1"/>
  <c r="H20" i="1"/>
  <c r="H27" i="1"/>
  <c r="H35" i="1"/>
  <c r="H37" i="1"/>
  <c r="H40" i="1"/>
  <c r="H44" i="1"/>
  <c r="H47" i="1"/>
  <c r="H50" i="1"/>
  <c r="H51" i="1"/>
  <c r="H53" i="1"/>
  <c r="H55" i="1"/>
  <c r="H58" i="1"/>
  <c r="H63" i="1"/>
  <c r="H66" i="1"/>
  <c r="H67" i="1"/>
  <c r="H68" i="1"/>
  <c r="H69" i="1"/>
  <c r="H71" i="1"/>
  <c r="H72" i="1"/>
  <c r="H73" i="1"/>
  <c r="H75" i="1"/>
  <c r="H76" i="1"/>
  <c r="H78" i="1"/>
  <c r="G87" i="1"/>
  <c r="G61" i="1" s="1"/>
  <c r="G56" i="1"/>
  <c r="G48" i="1"/>
  <c r="G42" i="1" s="1"/>
  <c r="G39" i="1"/>
  <c r="G31" i="1"/>
  <c r="G30" i="1" s="1"/>
  <c r="G26" i="1"/>
  <c r="G18" i="1"/>
  <c r="G14" i="1"/>
  <c r="H14" i="1" s="1"/>
  <c r="F13" i="2" l="1"/>
  <c r="I16" i="2"/>
  <c r="F29" i="2"/>
  <c r="F27" i="2" s="1"/>
  <c r="I37" i="2"/>
  <c r="I71" i="2"/>
  <c r="I29" i="2"/>
  <c r="I27" i="2"/>
  <c r="F26" i="2"/>
  <c r="I26" i="2" l="1"/>
  <c r="F11" i="2"/>
  <c r="I13" i="2"/>
  <c r="G78" i="2"/>
  <c r="F9" i="2" l="1"/>
  <c r="I11" i="2"/>
  <c r="H44" i="2"/>
  <c r="H45" i="2"/>
  <c r="H39" i="2"/>
  <c r="H40" i="2"/>
  <c r="H41" i="2"/>
  <c r="H42" i="2"/>
  <c r="I9" i="2" l="1"/>
  <c r="F7" i="2"/>
  <c r="I7" i="2" s="1"/>
  <c r="E71" i="2"/>
  <c r="E65" i="2"/>
  <c r="H65" i="2" s="1"/>
  <c r="H63" i="2"/>
  <c r="E37" i="2"/>
  <c r="E30" i="2" s="1"/>
  <c r="H37" i="2" l="1"/>
  <c r="E22" i="2" l="1"/>
  <c r="F31" i="1"/>
  <c r="E29" i="2" l="1"/>
  <c r="E27" i="2" s="1"/>
  <c r="I15" i="3"/>
  <c r="I16" i="3"/>
  <c r="I17" i="3"/>
  <c r="I14" i="3"/>
  <c r="H76" i="2"/>
  <c r="H35" i="2" l="1"/>
  <c r="H75" i="2" l="1"/>
  <c r="E70" i="2"/>
  <c r="E26" i="2" s="1"/>
  <c r="H73" i="2"/>
  <c r="H64" i="2"/>
  <c r="H52" i="2"/>
  <c r="H50" i="2"/>
  <c r="H62" i="2"/>
  <c r="H61" i="2" s="1"/>
  <c r="H60" i="2"/>
  <c r="H59" i="2"/>
  <c r="H58" i="2"/>
  <c r="H54" i="2"/>
  <c r="H53" i="2"/>
  <c r="H43" i="2"/>
  <c r="H36" i="2"/>
  <c r="H34" i="2"/>
  <c r="H28" i="2"/>
  <c r="H25" i="2"/>
  <c r="H21" i="2"/>
  <c r="H15" i="2"/>
  <c r="H20" i="2"/>
  <c r="H19" i="2"/>
  <c r="H18" i="2"/>
  <c r="H17" i="2"/>
  <c r="E16" i="2"/>
  <c r="E13" i="2" s="1"/>
  <c r="E11" i="2" s="1"/>
  <c r="E9" i="2" s="1"/>
  <c r="F87" i="1"/>
  <c r="F62" i="1"/>
  <c r="H62" i="1" s="1"/>
  <c r="F56" i="1"/>
  <c r="F48" i="1"/>
  <c r="H48" i="1" s="1"/>
  <c r="F39" i="1"/>
  <c r="H39" i="1" s="1"/>
  <c r="F30" i="1"/>
  <c r="F26" i="1"/>
  <c r="F18" i="1"/>
  <c r="F17" i="1" l="1"/>
  <c r="H17" i="1" s="1"/>
  <c r="H18" i="1"/>
  <c r="E7" i="2"/>
  <c r="H74" i="2"/>
  <c r="H16" i="2"/>
  <c r="H48" i="2"/>
  <c r="H51" i="2"/>
  <c r="H32" i="2"/>
  <c r="F61" i="1"/>
  <c r="H61" i="1" s="1"/>
  <c r="F42" i="1"/>
  <c r="H13" i="1" l="1"/>
  <c r="H42" i="1"/>
  <c r="H26" i="2"/>
  <c r="H13" i="2"/>
  <c r="H30" i="2"/>
  <c r="H11" i="2"/>
  <c r="H71" i="2"/>
  <c r="H9" i="2" l="1"/>
  <c r="H29" i="2"/>
  <c r="H70" i="2"/>
  <c r="H11" i="1" l="1"/>
  <c r="H27" i="2"/>
  <c r="H7" i="2" l="1"/>
</calcChain>
</file>

<file path=xl/sharedStrings.xml><?xml version="1.0" encoding="utf-8"?>
<sst xmlns="http://schemas.openxmlformats.org/spreadsheetml/2006/main" count="379" uniqueCount="355">
  <si>
    <t>ОПЕРАТИВНАЯ ИНФОРМАЦИЯ</t>
  </si>
  <si>
    <t xml:space="preserve">об исполнении бюджета Фонда социального страхования Российской Федерации </t>
  </si>
  <si>
    <t>1. Доходы бюджета Фонда социального страхования Российской Федерации</t>
  </si>
  <si>
    <t xml:space="preserve">Код классификации доходов бюджета по виду и аналитической группе подвидов доходов бюджетов </t>
  </si>
  <si>
    <t>Наименование показателя</t>
  </si>
  <si>
    <t xml:space="preserve">Исполнено </t>
  </si>
  <si>
    <t>сумма</t>
  </si>
  <si>
    <t>ДОХОДЫ, всего</t>
  </si>
  <si>
    <t>в том числе:</t>
  </si>
  <si>
    <t>1 00 00000 00 0000 000</t>
  </si>
  <si>
    <t xml:space="preserve">НАЛОГОВЫЕ И НЕНАЛОГОВЫЕ ДОХОДЫ </t>
  </si>
  <si>
    <t>1 02 02000 00 0000 000</t>
  </si>
  <si>
    <t>393 1 02 02050 07 0000 160</t>
  </si>
  <si>
    <t xml:space="preserve">страховые взносы на обязательное социальное страхование от несчастных случаев на производстве и профессиональных заболеваний
</t>
  </si>
  <si>
    <t>182 1 02 02090 07 0000 160</t>
  </si>
  <si>
    <t xml:space="preserve">страховые взносы на обязательное социальное страхование на случай временной нетрудоспособности и в связи с материнством
</t>
  </si>
  <si>
    <t xml:space="preserve"> 1 05 00000 00 0000 000</t>
  </si>
  <si>
    <t>НАЛОГИ НА СОВОКУПНЫЙ ДОХОД</t>
  </si>
  <si>
    <t>182 1 05 01000 00 0000 110</t>
  </si>
  <si>
    <t xml:space="preserve">Налог, взимаемый в связи с применением упрощенной системы налогообложения
</t>
  </si>
  <si>
    <t xml:space="preserve">182 1 05 01012 01 0000 110 </t>
  </si>
  <si>
    <t xml:space="preserve">налог, взимаемый с налогоплательщиков, выбравших в качестве объекта налогообложения доходы (за налоговые периоды, истекшие до 1 января 2011 года)
</t>
  </si>
  <si>
    <t xml:space="preserve">182 1 05 01022 01 0000 110 </t>
  </si>
  <si>
    <t xml:space="preserve">налог, взимаемый с налогоплательщиков, выбравших в качестве объекта налогообложения доходы, уменьшенные на величину расходов (за налоговые периоды, истекшие до 1 января 2011 года)
</t>
  </si>
  <si>
    <t>182 1 05 01030 01 0000 110</t>
  </si>
  <si>
    <t xml:space="preserve">минимальный налог, зачисляемый в бюджеты государственных внебюджетных фондов (уплаченный (взысканный) за налоговые периоды, истекшие до 1 января 2011 года)
</t>
  </si>
  <si>
    <t>182 1 05 02000 02 0000 110</t>
  </si>
  <si>
    <t xml:space="preserve">Единый налог на вмененный доход для отдельных видов деятельности </t>
  </si>
  <si>
    <t>182 1 05 03000 01 0000 110</t>
  </si>
  <si>
    <t xml:space="preserve">Единый сельскохозяйственный налог </t>
  </si>
  <si>
    <t>1 09 00000 00 0000 000</t>
  </si>
  <si>
    <t>ЗАДОЛЖЕННОСТЬ И ПЕРЕРАСЧЕТЫ ПО ОТМЕНЕННЫМ НАЛОГАМ, СБОРАМ И ИНЫМ ОБЯЗАТЕЛЬНЫМ ПЛАТЕЖАМ</t>
  </si>
  <si>
    <t>182 1 09 09000 00 0000 110</t>
  </si>
  <si>
    <t>182 1 09 11000 02 0000 110</t>
  </si>
  <si>
    <t>1 11 00000 00 0000 000</t>
  </si>
  <si>
    <t>ДОХОДЫ ОТ ИСПОЛЬЗОВАНИЯ ИМУЩЕСТВА, НАХОДЯЩЕГОСЯ В ГОСУДАРСТВЕННОЙ И МУНИЦИПАЛЬНОЙ СОБСТВЕННОСТИ</t>
  </si>
  <si>
    <t>393 1 11 02000 00 0000 120</t>
  </si>
  <si>
    <t>Доходы от размещения средств бюджетов</t>
  </si>
  <si>
    <t>393 1 11 02061 07 6000 120</t>
  </si>
  <si>
    <t>доходы от размещения временно свободных средств ФСС, сформированных за счет поступления страховых взносов на обязательное социальное страхование на случай временной нетрудоспособности и в связи с материнством</t>
  </si>
  <si>
    <t>393 1 11 02062 07 6000 120</t>
  </si>
  <si>
    <t>доходы от размещения временно свободных средств ФСС, сформированных за счет поступления страховых взносов на обязательное социальное страхование от несчастных случаев на производстве и профессиональных заболеваний</t>
  </si>
  <si>
    <t>393 1 11 05037 07 6000 120</t>
  </si>
  <si>
    <t>1 13 00000 00 0000 130</t>
  </si>
  <si>
    <t>393 1 13 02000 00 0000 130</t>
  </si>
  <si>
    <t>доходы от компенсации затрат государства</t>
  </si>
  <si>
    <t>1 14 00000 00 0000 000</t>
  </si>
  <si>
    <t>ДОХОДЫ ОТ ПРОДАЖИ МАТЕРИАЛЬНЫХ И НЕМАТЕРИАЛЬНЫХ АКТИВОВ</t>
  </si>
  <si>
    <t>393 1 14 02000 00 0000 000</t>
  </si>
  <si>
    <t xml:space="preserve"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
</t>
  </si>
  <si>
    <t xml:space="preserve">доходы от реализации нематериальных активов
</t>
  </si>
  <si>
    <t>1 16 00000 00 0000 000</t>
  </si>
  <si>
    <t>ШТРАФЫ, САНКЦИИ, ВОЗМЕЩЕНИЕ УЩЕРБА</t>
  </si>
  <si>
    <t>393 1 16 01230 07 0000 140</t>
  </si>
  <si>
    <t>393 1 16 07000 00 0000 140</t>
  </si>
  <si>
    <t>393 1 16 07010 07 0000 140</t>
  </si>
  <si>
    <t>393 1 16 07090 07 0000 140</t>
  </si>
  <si>
    <t>393 1 16 10000 00 0000 140</t>
  </si>
  <si>
    <t>393 1 16 10040 07 0000 140</t>
  </si>
  <si>
    <t>платежи, уплачиваемые в целях возмещения ФСС ущерба, причиненного в результате предоставления работодателями недостоверных сведений, содержащихся в документах, выдаваемых ими застрахованным лицам и необходимых для назначения, исчисления и выплаты пособий по временной нетрудоспособности, по беременности и родам, ежемесячного пособия по уходу за ребенком</t>
  </si>
  <si>
    <t>393 1 16 10054 07 0000 140</t>
  </si>
  <si>
    <t>393 1 16 10074 07 0000 140</t>
  </si>
  <si>
    <t>393 1 16 10100 07 0000 140</t>
  </si>
  <si>
    <t xml:space="preserve">денежные взыскания, налагаемые в возмещение ущерба, причиненного в результате незаконного или нецелевого использования бюджетных средств </t>
  </si>
  <si>
    <t>1 17 00000 00 0000 000</t>
  </si>
  <si>
    <t>ПРОЧИЕ НЕНАЛОГОВЫЕ ДОХОДЫ</t>
  </si>
  <si>
    <t>невыясненные поступления</t>
  </si>
  <si>
    <t>прочие неналоговые поступления</t>
  </si>
  <si>
    <t>ПОСТУПЛЕНИЯ (ПЕРЕЧИСЛЕНИЯ) ПО УРЕГУЛИРОВАНИЮ РАСЧЕТОВ МЕЖДУ БЮДЖЕТАМИ БЮДЖЕТНОЙ СИСТЕМЫ РОССИЙСКОЙ ФЕДЕРАЦИИ</t>
  </si>
  <si>
    <t>2 00 00000 00 0000 000</t>
  </si>
  <si>
    <t>БЕЗВОЗМЕЗДНЫЕ ПОСТУПЛЕНИЯ</t>
  </si>
  <si>
    <t>2 02 00000 00 0000 000</t>
  </si>
  <si>
    <t>БЕЗВОЗМЕЗДНЫЕ ПОСТУПЛЕНИЯ ОТ ДРУГИХ БЮДЖЕТОВ БЮДЖЕТНОЙ СИСТЕМЫ РОССИЙСКОЙ ФЕДЕРАЦИИ</t>
  </si>
  <si>
    <t>393 2 02 53080 07 0000 150</t>
  </si>
  <si>
    <t>средства федерального бюджета на выплату пособий гражданам, подвергшимся воздействию радиации вследствие радиационных аварий и ядерных испытаний, в соответствии с Законом Российской Федерации от 15 мая 1991 года № 1244-1 "О социальной защите граждан, подвергшихся воздействию радиации вследствие катастрофы на Чернобыльской АЭС"</t>
  </si>
  <si>
    <t>393 2 02 53088 07 0000 150</t>
  </si>
  <si>
    <t>средства федерального бюджета на выплату пособий гражданам, подвергшимся воздействию радиации вследствие радиационных аварий и ядерных испытаний, в соответствии с Федеральным законом Российской Федерации от 10 января 2002 года № 2-ФЗ "О социальных гарантиях гражданам, подвергшимся радиационному воздействию вследствие ядерных испытаний на Семипалатинском полигоне"</t>
  </si>
  <si>
    <t>393 2 02 53089 07 0000 150</t>
  </si>
  <si>
    <t>средства федерального бюджета на выплату пособий гражданам, подвергшимся воздействию радиации вследствие радиационных аварий и ядерных испытаний, в соответствии с Федеральным законом Российской Федерации от 26 ноября 1998 года № 175-ФЗ "О социальной защите граждан Российской Федерации, подвергшихся воздействию радиации вследствие аварии в 1957 году на производственном объединении "Маяк" и сбросов радиоактивных отходов в реку Теча"</t>
  </si>
  <si>
    <t>393 2 02 53094 07 0000 150</t>
  </si>
  <si>
    <t>средства федерального бюджета на выплату пособий по временной нетрудоспособности отдельным категориям граждан в связи с зачетом в страховой стаж нестраховых периодов</t>
  </si>
  <si>
    <t>393 2 02 53098 07 0000 150</t>
  </si>
  <si>
    <t>средства федерального бюджета на оплату четырех дополнительных выходных дней работающим родителям (опекунам, попечителям) для ухода за детьми-инвалидами</t>
  </si>
  <si>
    <t>393 2 02 53104 07 0000 150</t>
  </si>
  <si>
    <t>средства федерального бюджета на выплату пособий по беременности и родам отдельным категориям граждан в связи с зачетом в страховой стаж нестраховых периодов</t>
  </si>
  <si>
    <t>393 2 02 53130 07 0000 150</t>
  </si>
  <si>
    <t>393 2 02 53957 07 0000 150</t>
  </si>
  <si>
    <t>393 2 02 53964 07 0000 150</t>
  </si>
  <si>
    <t>393 2 02 55031 07 0000 150</t>
  </si>
  <si>
    <t>393 2 02 55070 07 0000 150</t>
  </si>
  <si>
    <t>393 2 02 55167 07 0000 150</t>
  </si>
  <si>
    <t>393 2 02 55181 07 0000 150</t>
  </si>
  <si>
    <t>393 2 02 55193 07 0000 150</t>
  </si>
  <si>
    <t>средства федерального бюджета на оказание государственной социальной помощи отдельным категориям граждан в части оплаты санаторно-курортного лечения, а также проезда на междугородном транспорте к месту лечения и обратно</t>
  </si>
  <si>
    <t>393 2 02 55200 07 0000 150</t>
  </si>
  <si>
    <t>393 2 02 55204 07 0000 150</t>
  </si>
  <si>
    <t>393 2 02 55609 07 0000 150</t>
  </si>
  <si>
    <t>393 2 02 55847 07 0000 150</t>
  </si>
  <si>
    <t>393 2 07 07000 07 0000 150</t>
  </si>
  <si>
    <t>прочие безвозмездные поступления в бюджет ФСС</t>
  </si>
  <si>
    <t xml:space="preserve"> 2 18 00000 00 0000 000</t>
  </si>
  <si>
    <t>ДОХОДЫ БЮДЖЕТОВ БЮДЖЕТНОЙ СИСТЕМЫ РОССИЙСКОЙ ФЕДЕРАЦИИ ОТ ВОЗВРАТА БЮДЖЕТАМИ БЮДЖЕТНОЙ СИСТЕМЫ РОССИЙСКОЙ ФЕДЕРАЦИИ И ОРГАНИЗАЦИЯМИ ОСТАТКОВ СУБСИДИЙ, СУБВЕНЦИЙ И ИНЫХ МЕЖБЮДЖЕТНЫХ ТРАНСФЕРТОВ, ИМЕЮЩИХ ЦЕЛЕВОЕ НАЗНАЧЕНИЕ, ПРОШЛЫХ ЛЕТ</t>
  </si>
  <si>
    <t xml:space="preserve"> 2 19 00000 00 0000 000</t>
  </si>
  <si>
    <t>ВОЗВРАТ ОСТАТКОВ СУБСИДИЙ, СУБВЕНЦИЙ И ИНЫХ МЕЖБЮДЖЕТНЫХ ТРАНСФЕРТОВ, ИМЕЮЩИХ ЦЕЛЕВОЕ НАЗНАЧЕНИЕ, ПРОШЛЫХ ЛЕТ</t>
  </si>
  <si>
    <t>393 2 19 39640 07 0000 150</t>
  </si>
  <si>
    <t>возврат остатков межбюджетных трансфертов прошлых лет на оплату медицинской помощи женщинам в период беременности, родов и в послеродовом периоде, а также профилактического медицинского осмотра ребенка в течение первого года жизни из бюджета Фонда социального страхования Российской Федерации</t>
  </si>
  <si>
    <t>393 2 19 71010 07 0000 150</t>
  </si>
  <si>
    <t>393 2 19 71030 07 0000 150</t>
  </si>
  <si>
    <t>2. Расходы бюджета Фонда социального страхования Российской Федерации</t>
  </si>
  <si>
    <t xml:space="preserve">Код раздела и подраздела классификации расходов </t>
  </si>
  <si>
    <t>Бюджетные ассигнования</t>
  </si>
  <si>
    <t>Исполнено</t>
  </si>
  <si>
    <t>в процентах к бюджетным ассигнованиям</t>
  </si>
  <si>
    <t>РАСХОДЫ, всего</t>
  </si>
  <si>
    <t>393 01 00 00 0 00 00000 000</t>
  </si>
  <si>
    <t>ОБЩЕГОСУДАРСТВЕННЫЕ ВОПРОСЫ</t>
  </si>
  <si>
    <t>393 01 08 00 0 00 00000 000</t>
  </si>
  <si>
    <t>международные отношения и международное сотрудничество</t>
  </si>
  <si>
    <t>393 01 13 00 0 00 00000 000</t>
  </si>
  <si>
    <t xml:space="preserve">другие общегосударственные вопросы
</t>
  </si>
  <si>
    <t xml:space="preserve">расходы на обеспечение деятельности (оказание услуг) государственных учреждений, из них: </t>
  </si>
  <si>
    <t>закупка товаров, работ и услуг для обеспечения государственных (муниципальных) нужд</t>
  </si>
  <si>
    <t>социальное обеспечение и иные выплаты населению</t>
  </si>
  <si>
    <t>иные бюджетные ассигнования</t>
  </si>
  <si>
    <t>создание объектов социального и производственного комплексов, в том числе объектов общегражданского назначения, жилья, инфраструктуры и иных объектов</t>
  </si>
  <si>
    <t xml:space="preserve">обеспечение инвалидов техническими средствами реабилитации, включая изготовление и ремонт протезно-ортопедических изделий
</t>
  </si>
  <si>
    <t>393 04 00 00 0 00 00000 000</t>
  </si>
  <si>
    <t>НАЦИОНАЛЬНАЯ ЭКОНОМИКА</t>
  </si>
  <si>
    <t>393 07 00 00 0 00 00000 000</t>
  </si>
  <si>
    <t>ОБРАЗОВАНИЕ</t>
  </si>
  <si>
    <t>393 10 00 00 0 00 00000 000</t>
  </si>
  <si>
    <t>СОЦИАЛЬНАЯ ПОЛИТИКА</t>
  </si>
  <si>
    <t>393 10 03 00 0 00 00000 000</t>
  </si>
  <si>
    <t xml:space="preserve">СОЦИАЛЬНОЕ ОБЕСПЕЧЕНИЕ НАСЕЛЕНИЯ
</t>
  </si>
  <si>
    <t>393 10 03 03 0 00 00000 000</t>
  </si>
  <si>
    <t>СОЦИАЛЬНАЯ ПОДДЕРЖКА ГРАЖДАН</t>
  </si>
  <si>
    <t>Обеспечение мер социальной поддержки отдельных категорий граждан</t>
  </si>
  <si>
    <t>пособия гражданам, подвергшимся воздействию радиации вследствие радиационных аварий и ядерных испытаний, в соответствии с Законом Российской Федерации от 15 мая 1991 года № 1244-I "О социальной защите граждан, подвергшихся воздействию радиации вследствие катастрофы на Чернобыльской АЭС"</t>
  </si>
  <si>
    <t xml:space="preserve">пособия гражданам, подвергшимся воздействию радиации вследствие радиационных аварий и ядерных испытаний, в соответствии с Федеральным законом от 26 ноября 1998 года № 175-ФЗ "О социальной защите граждан Российской Федерации, подвергшихся воздействию радиации вследствие аварии в 1957 году на производственном объединении "Маяк" и сбросов радиоактивных отходов в реку Теча" </t>
  </si>
  <si>
    <t xml:space="preserve">возмещение стоимости гарантированного перечня услуг и социальные пособия на погребение за счет средств Фонда социального страхования Российской Федерации </t>
  </si>
  <si>
    <t xml:space="preserve">оплата четырех дополнительных выходных дней работающим родителям (опекунам, попечителям) для ухода за детьми-инвалидами </t>
  </si>
  <si>
    <t xml:space="preserve">единовременные страховые выплаты </t>
  </si>
  <si>
    <t xml:space="preserve">ежемесячные страховые выплаты </t>
  </si>
  <si>
    <t>дополнительные страховые гарантии отдельным категориям медицинских работников в виде единовременной страховой выплаты</t>
  </si>
  <si>
    <t>доставка и пересылка страховых выплат</t>
  </si>
  <si>
    <t xml:space="preserve">медицинская, социальная и профессиональная реабилитация пострадавших, обеспечение предупредительных мер по сокращению производственного травматизма и профессиональных заболеваний </t>
  </si>
  <si>
    <t>выплата капитализированных повременных платежей</t>
  </si>
  <si>
    <t xml:space="preserve">пособия по временной нетрудоспособности по обязательному социальному страхованию на случай временной нетрудоспособности и в связи с материнством </t>
  </si>
  <si>
    <t xml:space="preserve">пособия по временной нетрудоспособности по обязательному социальному страхованию от несчастных случаев на производстве и профессиональных заболеваний </t>
  </si>
  <si>
    <t xml:space="preserve">пособия по беременности и родам отдельным категориям граждан в связи с зачетом в страховой стаж нестраховых периодов </t>
  </si>
  <si>
    <t>пособия по уходу за ребенком до достижения им возраста полутора лет гражданам, подлежащим обязательному социальному страхованию на случай временной нетрудоспособности и в связи с материнством</t>
  </si>
  <si>
    <t>пособия при рождении ребенка гражданам, подлежащим обязательному социальному страхованию на случай временной нетрудоспособности и в связи с материнством</t>
  </si>
  <si>
    <t xml:space="preserve">Предоставление субсидий бюджетным, автономным учреждениям и иным некоммерческим организациям </t>
  </si>
  <si>
    <t xml:space="preserve">Обеспечение инвалидов техническими средствами реабилитации, включая изготовление и ремонт протезно-ортопедических изделий
</t>
  </si>
  <si>
    <t>ОХРАНА СЕМЬИ И ДЕТСТВА</t>
  </si>
  <si>
    <t>393 10 05 00 0 00 00000 000</t>
  </si>
  <si>
    <t>ПРИКЛАДНЫЕ НАУЧНЫЕ ИССЛЕДОВАНИЯ В ОБЛАСТИ СОЦИАЛЬНОЙ ПОЛИТИКИ</t>
  </si>
  <si>
    <t>393 10 06 00 0 00 00000 000</t>
  </si>
  <si>
    <t>ДРУГИЕ ВОПРОСЫ В ОБЛАСТИ СОЦИАЛЬНОЙ ПОЛИТИКИ</t>
  </si>
  <si>
    <t xml:space="preserve">Расходы на обеспечение деятельности (оказание услуг) государственных учреждений
</t>
  </si>
  <si>
    <t>исполнение судебных актов Российской Федерации и мировых соглашений по возмещению причиненного вреда</t>
  </si>
  <si>
    <t>уплата налогов, сборов и иных платежей</t>
  </si>
  <si>
    <t xml:space="preserve">ДЕФИЦИТ (-), ПРОФИЦИТ (+) </t>
  </si>
  <si>
    <t xml:space="preserve">3. Источники финансирования дефицита бюджета Фонда социального страхования Российской Федерации  </t>
  </si>
  <si>
    <t xml:space="preserve">Код группы, подгруппы, статьи и вида источников финансирования дефицитов бюджетов по бюджетной классификации 
</t>
  </si>
  <si>
    <t>в процентах к утвержденным бюджетным ассигнованиям</t>
  </si>
  <si>
    <t xml:space="preserve"> 90 00 00 00 00 0000 000</t>
  </si>
  <si>
    <t>01 00 00 00 00 0000 000</t>
  </si>
  <si>
    <t>01 01 00 00 00 0000 000</t>
  </si>
  <si>
    <t xml:space="preserve"> 01 06 03 00 00 0000 000</t>
  </si>
  <si>
    <t xml:space="preserve">курсовая разница </t>
  </si>
  <si>
    <t>01 06 03 00 07 0000 171</t>
  </si>
  <si>
    <t xml:space="preserve"> 01 00 00 00 00 0000 500</t>
  </si>
  <si>
    <t>увеличение остатков средств бюджета, всего</t>
  </si>
  <si>
    <t xml:space="preserve"> 01 05 00 00 00 0000 500</t>
  </si>
  <si>
    <t>увеличение остатков средств бюджета</t>
  </si>
  <si>
    <t xml:space="preserve"> 01 00 00 00 00 0000 600</t>
  </si>
  <si>
    <t>уменьшение остатков средств бюджета, всего</t>
  </si>
  <si>
    <t xml:space="preserve"> 01 05 00 00 00 0000 600</t>
  </si>
  <si>
    <t>уменьшение остатков средств бюджета</t>
  </si>
  <si>
    <t xml:space="preserve"> 01 05 01 00 00 0000 500</t>
  </si>
  <si>
    <t>увеличение остатков финансовых резервов бюджета</t>
  </si>
  <si>
    <t xml:space="preserve"> 01 05 01 01 00 0000 510</t>
  </si>
  <si>
    <t>увеличение остатков денежных  средств  финансовых  резервов бюджета</t>
  </si>
  <si>
    <t xml:space="preserve"> 01 05 01 01 07 0000 510</t>
  </si>
  <si>
    <t xml:space="preserve"> 01 05 01 01 07 0001 510</t>
  </si>
  <si>
    <t>Уменьшение остатков финансовых резервов бюджета</t>
  </si>
  <si>
    <t xml:space="preserve"> 01 05 01 01 00 0000 610</t>
  </si>
  <si>
    <t xml:space="preserve"> 01 05 01 01 07 0000 610</t>
  </si>
  <si>
    <t xml:space="preserve"> 01 05 01 01 07 0001 610</t>
  </si>
  <si>
    <t xml:space="preserve"> 01 05 02 00 00 0000 500</t>
  </si>
  <si>
    <t>Увеличение прочих остатков средств бюджета</t>
  </si>
  <si>
    <t xml:space="preserve"> 01 05 02 01 00 0000 510</t>
  </si>
  <si>
    <t>увеличение прочих остатков денежных средств бюджета</t>
  </si>
  <si>
    <t xml:space="preserve"> 01 05 02 01 07 0000 510</t>
  </si>
  <si>
    <t xml:space="preserve">увеличение прочих остатков денежных средств бюджета Фонда социального страхования Российской Федерации </t>
  </si>
  <si>
    <t xml:space="preserve"> 01 06 06 00 00 0000 500</t>
  </si>
  <si>
    <t xml:space="preserve"> 01 06 06 00 07 0000 500</t>
  </si>
  <si>
    <t xml:space="preserve"> 01 06 06 01 07 0000 510</t>
  </si>
  <si>
    <t xml:space="preserve"> 01 05 02 00 00 0000 600</t>
  </si>
  <si>
    <t xml:space="preserve"> 01 05 02 01 00 0000 610</t>
  </si>
  <si>
    <t>уменьшение прочих остатков  денежных средств бюджета</t>
  </si>
  <si>
    <t xml:space="preserve"> 01 05 02 01 07 0000 610</t>
  </si>
  <si>
    <t xml:space="preserve"> 01 06 06 00 00 0000 600</t>
  </si>
  <si>
    <t>Уменьшение прочих источников финансирования дефицитов бюджетов за счет иных финансовых активов</t>
  </si>
  <si>
    <t>Аудитор Счетной палаты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</si>
  <si>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</si>
  <si>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182 01 05 01030 01 0000 110</t>
  </si>
  <si>
    <t>393 2 02 53136 07 0000 150</t>
  </si>
  <si>
    <t>393 2 02 55604 07 0000 150</t>
  </si>
  <si>
    <t>за  январь - март 2022 года</t>
  </si>
  <si>
    <t xml:space="preserve">в процентах                к прогнозу кассовых поступлений доходов бюджета   ФСС в                     2022 году </t>
  </si>
  <si>
    <t>393 2 02 55307 07 0000 150</t>
  </si>
  <si>
    <t>393 2 02 53087 07 0000 150</t>
  </si>
  <si>
    <r>
      <rPr>
        <b/>
        <sz val="10"/>
        <rFont val="Times New Roman"/>
        <family val="1"/>
        <charset val="204"/>
      </rPr>
      <t xml:space="preserve">Прогноз кассовых поступлений доходов, утвержденный Федеральным законом от   </t>
    </r>
    <r>
      <rPr>
        <b/>
        <sz val="10"/>
        <color rgb="FFFF0000"/>
        <rFont val="Times New Roman"/>
        <family val="1"/>
        <charset val="204"/>
      </rPr>
      <t xml:space="preserve">                          </t>
    </r>
    <r>
      <rPr>
        <b/>
        <sz val="10"/>
        <rFont val="Times New Roman"/>
        <family val="1"/>
        <charset val="204"/>
      </rPr>
      <t xml:space="preserve">6 декабря 2021 г.                № 393-ФЗ                     на 2022 год </t>
    </r>
  </si>
  <si>
    <t>прочие доходы от компенсации затрат государства</t>
  </si>
  <si>
    <t>393 1 13 02990 00 0000 130</t>
  </si>
  <si>
    <t>393 1 14 02070 00 0000 400</t>
  </si>
  <si>
    <t>Платежи в целях возмещения причиненного ущерба (убытков)</t>
  </si>
  <si>
    <t>393 1 17 01070 07 0000 180</t>
  </si>
  <si>
    <t>393 1 17 04000 01 0000 180</t>
  </si>
  <si>
    <t>393 1 17 06020 07 0000 180</t>
  </si>
  <si>
    <t>393 04 01 07 4 01 60310 631</t>
  </si>
  <si>
    <t>394 04 01 07 4 01 60310 811</t>
  </si>
  <si>
    <t>источники внешнего финансирования дефицита бюджета - всего, из них:</t>
  </si>
  <si>
    <t xml:space="preserve"> 01 06 06 00 00 0000 610</t>
  </si>
  <si>
    <t>393 10 03 03 4 05 30920 313</t>
  </si>
  <si>
    <t>393 10 03 03 4 05 30830 313</t>
  </si>
  <si>
    <t>393 10 03 03 4 07 30870 000</t>
  </si>
  <si>
    <t>393 10 03 03 4 05 00000 000</t>
  </si>
  <si>
    <t>393 10 03 03 4 05 30820 313</t>
  </si>
  <si>
    <t>393 10 03 03 4 07 30900 000</t>
  </si>
  <si>
    <t>393 10 03 03 4 07 30980 313</t>
  </si>
  <si>
    <t>оказание государственной социальной помощи  отдельным категориям граждан в части оплаты санаторно-курортного лечения, а также проезда на междугородном транспорте к месту лечения и обратно</t>
  </si>
  <si>
    <t>393 10 03 03 4 07 52000 321</t>
  </si>
  <si>
    <t>393 10 03 03 4 07 58470 321</t>
  </si>
  <si>
    <t>компенсационные выплаты некоторым категориям граждан Российской Федерации</t>
  </si>
  <si>
    <t>393 10 03 03 4 09 30910 313</t>
  </si>
  <si>
    <t>393 10 03 03 4 09 30940 313</t>
  </si>
  <si>
    <t>393 10 03 03 4 09 30950 313</t>
  </si>
  <si>
    <t>393 10 03 03 4 09 30960 313</t>
  </si>
  <si>
    <t>393 10 03 03 4 09 30970 313</t>
  </si>
  <si>
    <t>393 10 03 03 4 09 31360 313</t>
  </si>
  <si>
    <t>393 10 03 03 4 09 39610 313</t>
  </si>
  <si>
    <t>393 10 03 03 4 09 39630 300</t>
  </si>
  <si>
    <t>393 10 03 03 4 09 50700 000</t>
  </si>
  <si>
    <t>393 10 03 03 4 09 90059 611</t>
  </si>
  <si>
    <t>394 10 03 03 4 10 90059 612</t>
  </si>
  <si>
    <t>393 10 03 04 4  01 39570 000</t>
  </si>
  <si>
    <t>393 10 04 00 0 00 0000 000</t>
  </si>
  <si>
    <t>393 10 04 03 4 10 90059 142</t>
  </si>
  <si>
    <t>393 10 04 04 4 01 53070 323</t>
  </si>
  <si>
    <t>393 10 06 03 4 10 90059 000</t>
  </si>
  <si>
    <t>393 10 06 03 4 10 90059 200</t>
  </si>
  <si>
    <t>393 10 06 03 4 10 90059 850</t>
  </si>
  <si>
    <t>393 10 06 03 4 10 90059 830</t>
  </si>
  <si>
    <t>393 10 06 03 4 10 90059 800</t>
  </si>
  <si>
    <t>Предоставление мер государственной поддержки семьям с детьми</t>
  </si>
  <si>
    <t>393 10 03 03 4 01 30800 000</t>
  </si>
  <si>
    <t>393 10 03 03 4 01 00000 000</t>
  </si>
  <si>
    <t>393 10 03 03 4 01 30880 000</t>
  </si>
  <si>
    <t>393 10 03 03 4 01 30890 000</t>
  </si>
  <si>
    <t xml:space="preserve">утвержденным Федеральным законом от           6 декабря               2021 г.                  № 393-ФЗ </t>
  </si>
  <si>
    <t>182 1 09 08000 00 0000 140</t>
  </si>
  <si>
    <t>393 1 16 10113 07 0000 140</t>
  </si>
  <si>
    <t>1393 1 16 10125 01 0000 140</t>
  </si>
  <si>
    <t>393 10 03 03 4 00 00000 000</t>
  </si>
  <si>
    <t>пособие по временной нетрудоспособности при необходимости осуществления ухода за больным ребенком в возрасте до 8 лет в части, превышающей размер указанного пособия, определяемый в зависимости от продолжительности страхового стажа застрахованного лица</t>
  </si>
  <si>
    <t>393 01 13 03 0 00 00000 000</t>
  </si>
  <si>
    <t>393 01 13 03 4 10 90059 000</t>
  </si>
  <si>
    <t>393 01 13 03 4 10 90059 100</t>
  </si>
  <si>
    <t>393 01 13 03 4 10 90059 200</t>
  </si>
  <si>
    <t>393 01 13 03 4 10 90059 300</t>
  </si>
  <si>
    <t>393 01 13 03 4 10 90059 800</t>
  </si>
  <si>
    <t>393 01 13 03 3 01 94009 400</t>
  </si>
  <si>
    <t>393 01 13 04 4 01 39570 000</t>
  </si>
  <si>
    <t>393 10 03 01 1 N4 39640 000</t>
  </si>
  <si>
    <t>393 10 03 03 4 07 51930 323</t>
  </si>
  <si>
    <t xml:space="preserve">393 10 03 03 4 09 00000 000 </t>
  </si>
  <si>
    <t>394 10 03 03 4 09 31040 313</t>
  </si>
  <si>
    <t>395 10 03 03 4 09 31300 313</t>
  </si>
  <si>
    <t>(млн. рублей)</t>
  </si>
  <si>
    <t>средства бюджета Федерального фонда обязательного медицинского страхования на оплату медицинской помощи женщинам в период беременности, родов и в послеродовом периоде, а также профилактического медицинского осмотра ребенка в течение первого года жизни</t>
  </si>
  <si>
    <t>межбюджетный трансферт бюджету ФСС на предоставление субсидий юридическим лицам и индивидуальным предпринимателям на стимулирование найма безработных граждан</t>
  </si>
  <si>
    <t>средства федерального бюджета на компенсацию выпадающих доходов бюджета ФСС в связи с установлением пониженных тарифов страховых взносов на обязательное социальное страхование на случай временной нетрудоспособности и в связи с материнством</t>
  </si>
  <si>
    <t>средства федерального бюджета на обеспечение сбалансированности бюджета ФСС</t>
  </si>
  <si>
    <t>средства федерального бюджета, передаваемые бюджету ФСС на оказание услуг по комплексной реабилитации и абилитации детей-инвалидов</t>
  </si>
  <si>
    <t>доходы от сдачи в аренду имущества, находящегося в оперативном управлении  ФСС</t>
  </si>
  <si>
    <t>поступления капитализированных платежей предприятий в соответствии с Федеральным законом от 24 июля 1998 года                       № 125-ФЗ "Об обязательном социальном страховании от несчастных случаев на производстве и профессиональных заболеваний"</t>
  </si>
  <si>
    <t>возврат остатков прочих субсидий, субвенций и иных межбюджетных трансфертов, имеющих целевое назначение, прошлых лет из бюджета ФСС в федеральный бюджет</t>
  </si>
  <si>
    <t>возврат остатков прочих субсидий, субвенций и иных межбюджетных трансфертов, имеющих целевое назначение, прошлых лет из бюджета ФСС в бюджеты субъектов Российской Федерации</t>
  </si>
  <si>
    <t>субсидии на возмещение недополученных доходов и (или) возмещение фактически понесенных затрат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</si>
  <si>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</si>
  <si>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>специальная социальная выплата  медицинским  и иным работникам медицинских и иных организаций (их структурных подразделений), оказывающим медицинскую помощь (участвующим в оказании медицинской помощи) по диагностике и лечению новой коронавирусной инфекции (COVID-19), медицинским работникам, контактирующим с пациентами с установленным диагнозом новой коронавирусной инфекции (COVID-19), за счет средств резервного фонда Правительства Российской Федерации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</si>
  <si>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</si>
  <si>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субсидии бюджетным учреждениям на иные цели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</si>
  <si>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 </t>
  </si>
  <si>
    <t>обеспечение инвалидов и детей-инвалидов реабилитационными и абилитационными услугами, а также техническими средствами реабилитации, включая изготовление и ремонт протезно-ортопедических изделий</t>
  </si>
  <si>
    <t>уплата иных платежей</t>
  </si>
  <si>
    <t>393 10 06 03 4 10 90059 853</t>
  </si>
  <si>
    <t>установленным сводной бюджетной росписью 
на 1 апреля                2022 года</t>
  </si>
  <si>
    <t>установленные сводной бюджетной росписью на 
 1 апреля          2022 года</t>
  </si>
  <si>
    <t>в 9,95 раза</t>
  </si>
  <si>
    <t>393 1 13 02060 00 0000 130</t>
  </si>
  <si>
    <t xml:space="preserve">Утверждено Федеральным законом от                           6 декабря                        2021 г.                        № 393-ФЗ </t>
  </si>
  <si>
    <t>недоимка, пени и штрафы по страховым взносам</t>
  </si>
  <si>
    <t>единый социальный налог</t>
  </si>
  <si>
    <t xml:space="preserve">налог, взимаемый в виде стоимости патента в связи с применением упрощенной системы налогообложения 
</t>
  </si>
  <si>
    <t>средства федерального бюджета на осуществление компенсационных выплат некоторым категориям граждан Российской Федерации</t>
  </si>
  <si>
    <t>средства федерального бюджета на осуществление дополнительных страховых гарантий отдельным категориям медицинских работников в виде единовременной страховой выплаты</t>
  </si>
  <si>
    <t>средства федерального бюджета на осуществление выплаты пособия по временной нетрудоспособности при необходимости осуществления ухода за больным ребенком в возрасте до 8 лет в части, превышающей размер указанного пособия, определяемый в зависимости от продолжительности страхового стажа застрахованного лица</t>
  </si>
  <si>
    <t xml:space="preserve">средства федерального бюджета на осуществление компенсационных выплат некоторым категориям граждан Российской Федерации </t>
  </si>
  <si>
    <t>средства федерального бюджета на обеспечение сбалансированности бюджета ФСС в целях обеспечения выплаты пособий по обязательному социальному страхованию на случай временной нетрудоспособности и в связи с материнством</t>
  </si>
  <si>
    <t>средства федерального бюджета на обеспечение сбалансированности в части обязательного социального страхования на случай временной нетрудоспособности и в связи с материнством в целях компенсации дополнительных расходов в связи с введением в 2020 году ограничительных мер, направленных на обеспечение санитарно-эпидемиологического благополучия населения в условиях распространения новой коронавирусной инфекции</t>
  </si>
  <si>
    <t xml:space="preserve">оплата медицинской помощи женщинам в период беременности, родов и в послеродовом периоде, а также профилактического медицинского осмотра ребенка в течение первого года жизни </t>
  </si>
  <si>
    <t>источники внутреннего финансирования дефицита бюджета ФСС - всего, из них:</t>
  </si>
  <si>
    <t>увеличение остатков денежных средств финансового резерва бюджета  ФСС</t>
  </si>
  <si>
    <t>увеличение остатков денежных средств финансового резерва бюджета ФСС (увеличение остатков денежных средств резерва на осуществление  обязательного социального страхования от несчастных случаев на производстве и профессиональных заболеваний)</t>
  </si>
  <si>
    <t>увеличение иных финансовых активов в собственности ФСС</t>
  </si>
  <si>
    <t xml:space="preserve">увеличение иных финансовых активов в собственности ФСС за счет средств бюджета Фонда социального страхования Российской Федерации, размещенных на банковских счетах (банковских депозитах) в валюте Российской Федерации в кредитных организациях </t>
  </si>
  <si>
    <t>уменьшение прочих остатков денежных средств бюджета ФСС</t>
  </si>
  <si>
    <t>СТРАХОВЫЕ ВЗНОСЫ НА ОБЯЗАТЕЛЬНОЕ СОЦИАЛЬНОЕ  СТРАХОВАНИЕ</t>
  </si>
  <si>
    <t>доходы, поступающие в порядке  возмещения расходов, понесенных в связи с эксплуатацией имущества</t>
  </si>
  <si>
    <t xml:space="preserve">ДОХОДЫ ОТ ОКАЗАНИЯ ПЛАТНЫХ УСЛУГ И КОМПЕНСАЦИИ ЗАТРАТ ГОСУДАРСТВА
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</si>
  <si>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 штрафов, указанных в пункте 6 Бюджетного кодекса Российской Федерации), выявленные должностными лицами Фонда социального страхования Российской Федерации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</si>
  <si>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</si>
  <si>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контрактом, заключенным ФСС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</si>
  <si>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ФСС</t>
  </si>
  <si>
    <t>платежи в целях возмещения убытков, причиненных уклонением от заключения с ФСС государственного контракта, а также иные денежные средства, подлежащие зачислению в бюджет ФСС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</si>
  <si>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платежи в целях возмещения ущерба при расторжении государственного контракта, заключенного с ФСС, в связи с односторонним отказом исполнителя (подрядчика) от его исполнения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</si>
  <si>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ФСС по нормативам, действовавшим в 2019 году</t>
  </si>
  <si>
    <t>средства федерального бюджета, передаваемые бюджету ФСС на выплату повременных капитализированных платежей</t>
  </si>
  <si>
    <t>средства федерального бюджета на осуществление специальной социальной выплаты медицинским и иным работникам медицинских и иных организаций (их структурных подразделений), оказывающим медицинскую помощь (участвующим в оказании, обеспечивающим оказание медицинской помощи) по диагностике и лечению новой коронавирусной инфекции (COVID-19), медицинским работникам, контактирующим с пациентами с установленным диагнозом новой коронавирусной инфекции (COVID-19)</t>
  </si>
  <si>
    <t>средства федерального бюджета на осуществление специальной социальной выплаты работникам стационарных организаций социального обслуживания, стационарных отделений, созданных не в стационарных организациях социального обслуживания, оказывающим социальные услуги  (участвующим в оказании, обеспечивающим оказание социальных услуг) гражданам, у которых выявлена коронавирусная инфекция (COVID-19), и лицам, из групп риска заражения новой коронавирусной инфекцией (COVID-19)</t>
  </si>
  <si>
    <t xml:space="preserve">средства федерального бюджета на обеспечение инвалидов техническими средствами реабилитации, включая изготовление и ремонт протезно-ортопедических изделий </t>
  </si>
  <si>
    <r>
      <t>утвержденные Федеральным законом                     от 6 декабря 2021 г. № 393-ФЗ</t>
    </r>
    <r>
      <rPr>
        <b/>
        <vertAlign val="superscript"/>
        <sz val="10"/>
        <rFont val="Times New Roman"/>
        <family val="1"/>
        <charset val="204"/>
      </rPr>
      <t xml:space="preserve"> </t>
    </r>
  </si>
  <si>
    <t xml:space="preserve">финансовое обеспечение выполнения функций федеральных государственных органов, оказания услуг и выполнения работ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</si>
  <si>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</si>
  <si>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оказание мер государственной поддержки гражданам, подвергшимся воздействию радиации вследствие радиационных аварий и ядерных испытаний</t>
  </si>
  <si>
    <t>специальная социальная выплата  работникам стационарных организаций социального обслуживания, стационарных отделений, созданных не в стационарных организациях социального обслуживания, оказывающим  социальные услуги (участвующим в оказании социальных услуг) гражданам, у которых выявлена новая коронавирусная инфекция (COVID-19) и лицам, из групп  заражения новой коронавирусной инфекцией (COVID-19), за счет средств резервного фонда Правительства Российской Федерации</t>
  </si>
  <si>
    <t>Предоставление выплат по страховому обеспечению  обязательного социального страхования</t>
  </si>
  <si>
    <t xml:space="preserve">пособия по обязательному социальному страхованию на случай временной нетрудоспособности и в связи с материнством в связи с зачетом в страховой стаж нестраховых периодов </t>
  </si>
  <si>
    <t>С.И. Штогрин</t>
  </si>
  <si>
    <t>ИСТОЧНИКИ  ФИНАНСИРОВАНИЯ  ДЕФИЦИТА  БЮДЖЕТА  ФОНДА СОЦИАЛЬНОГО СТРАХОВАНИЯ РОССИЙСКОЙ ФЕДЕРАЦИИ,  ВСЕГО</t>
  </si>
  <si>
    <t xml:space="preserve">уменьшение иных финансовых активов в собственности Фонда социального страхования Российской Федерации  </t>
  </si>
  <si>
    <t>иные источники внутреннего финансирования дефицита бюджета</t>
  </si>
  <si>
    <t xml:space="preserve">Курсовая разница по средствам бюджета Фонда социального страхования Российской Федерации  </t>
  </si>
  <si>
    <t>уменьшение остатков денежных средств финансовых резервов бюджета</t>
  </si>
  <si>
    <t>уменьшение остатков денежных средств финансового резерва бюджета ФСС</t>
  </si>
  <si>
    <t>уменьшение остатков денежных средств финансового резерва бюджета ФСС (уменьшение остатков денежных средств резерва на осуществление обязательного социального страхования от несчастных случаев на производстве и профессиональных заболеваний)</t>
  </si>
  <si>
    <t xml:space="preserve">Увеличение прочих источников финансирования дефицитов бюджетов за счет иных финансовых активов </t>
  </si>
  <si>
    <t>Уменьшение прочих остатков средств бюджета</t>
  </si>
  <si>
    <t xml:space="preserve">пособия гражданам, подвергшимся воздействию радиации вследствие радиационных аварий и ядерных испытаний, в соответствии с Федеральным законом от 10 января 2002 года  № 2-ФЗ "О социальных гарантиях гражданам, подвергшимся радиационному воздействию вследствие ядерных испытаний на Семипалатинском полигоне" </t>
  </si>
  <si>
    <t>возмещение ущерба при возникновении  страховых случаев, когда  выгодоприобретателями выступают получатели средств бюджета ФСС и прочее возмещение ущерба, причиненного федеральному имуществу, находящемуся во владении и пользовании ФСС</t>
  </si>
  <si>
    <t xml:space="preserve">  Российской Федерации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</si>
</sst>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"/>
  </numFmts>
  <fonts count="48" x14ac:knownFonts="1">
    <font>
      <sz val="11"/>
      <color theme="1"/>
      <name val="Calibri"/>
      <family val="2"/>
      <charset val="204"/>
      <scheme val="minor"/>
    </font>
    <font>
      <sz val="10"/>
      <name val="Arial Cyr"/>
    </font>
    <font>
      <sz val="9"/>
      <color rgb="FFFF0000"/>
      <name val="Times New Roman Cyr"/>
      <family val="1"/>
      <charset val="204"/>
    </font>
    <font>
      <sz val="11"/>
      <color rgb="FFFF0000"/>
      <name val="Times New Roman Cyr"/>
      <family val="1"/>
      <charset val="204"/>
    </font>
    <font>
      <sz val="11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Arial Cyr"/>
      <charset val="204"/>
    </font>
    <font>
      <b/>
      <sz val="13"/>
      <name val="Times New Roman CYR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1"/>
      <name val="Times New Roman Cyr"/>
      <charset val="204"/>
    </font>
    <font>
      <b/>
      <sz val="10"/>
      <name val="Times New Roman"/>
      <family val="1"/>
      <charset val="204"/>
    </font>
    <font>
      <b/>
      <sz val="10"/>
      <name val="Times New Roman Cyr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color rgb="FFFF0000"/>
      <name val="Times New Roman Cyr"/>
      <family val="1"/>
      <charset val="204"/>
    </font>
    <font>
      <b/>
      <sz val="11"/>
      <color rgb="FFFF0000"/>
      <name val="Times New Roman Cyr"/>
      <family val="1"/>
      <charset val="204"/>
    </font>
    <font>
      <b/>
      <sz val="11"/>
      <color rgb="FFFF0000"/>
      <name val="Times New Roman Cyr"/>
      <charset val="204"/>
    </font>
    <font>
      <b/>
      <sz val="14"/>
      <name val="Times New Roman CYR"/>
      <charset val="204"/>
    </font>
    <font>
      <sz val="9"/>
      <name val="Times New Roman Cyr"/>
      <family val="1"/>
      <charset val="204"/>
    </font>
    <font>
      <b/>
      <sz val="11"/>
      <name val="Times New Roman Cyr"/>
      <family val="1"/>
      <charset val="204"/>
    </font>
    <font>
      <sz val="10"/>
      <color rgb="FFFF0000"/>
      <name val="Arial Cyr"/>
      <charset val="204"/>
    </font>
    <font>
      <b/>
      <vertAlign val="superscript"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0"/>
      <name val="Arial Cyr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trike/>
      <sz val="10"/>
      <color theme="1"/>
      <name val="Times New Roman"/>
      <family val="1"/>
      <charset val="204"/>
    </font>
    <font>
      <sz val="14"/>
      <color theme="1"/>
      <name val="Times New Roman Cyr"/>
      <charset val="204"/>
    </font>
    <font>
      <sz val="14"/>
      <color theme="1"/>
      <name val="Times New Roman"/>
      <family val="1"/>
      <charset val="204"/>
    </font>
    <font>
      <sz val="14"/>
      <name val="Arial Cyr"/>
      <charset val="204"/>
    </font>
    <font>
      <sz val="11"/>
      <color rgb="FFFF0000"/>
      <name val="Times New Roman Cyr"/>
      <charset val="204"/>
    </font>
    <font>
      <sz val="11"/>
      <color rgb="FFFF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0"/>
      <name val="Times New Roman Cyr"/>
      <charset val="204"/>
    </font>
    <font>
      <sz val="11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trike/>
      <sz val="10"/>
      <name val="Times New Roman"/>
      <family val="1"/>
      <charset val="204"/>
    </font>
    <font>
      <b/>
      <strike/>
      <sz val="10"/>
      <name val="Times New Roman"/>
      <family val="1"/>
      <charset val="204"/>
    </font>
    <font>
      <b/>
      <i/>
      <sz val="8"/>
      <name val="Arial Cyr"/>
      <charset val="204"/>
    </font>
    <font>
      <sz val="11"/>
      <name val="Calibri"/>
      <family val="2"/>
      <charset val="204"/>
      <scheme val="minor"/>
    </font>
    <font>
      <b/>
      <sz val="10"/>
      <color theme="1"/>
      <name val="Arial Cyr"/>
      <charset val="204"/>
    </font>
    <font>
      <sz val="10"/>
      <color theme="1"/>
      <name val="Arial Cyr"/>
      <charset val="204"/>
    </font>
    <font>
      <b/>
      <strike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indexed="64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indexed="64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6" fillId="0" borderId="0"/>
    <xf numFmtId="0" fontId="6" fillId="0" borderId="0"/>
    <xf numFmtId="0" fontId="14" fillId="0" borderId="0"/>
    <xf numFmtId="0" fontId="1" fillId="0" borderId="0"/>
    <xf numFmtId="0" fontId="1" fillId="0" borderId="0"/>
  </cellStyleXfs>
  <cellXfs count="275">
    <xf numFmtId="0" fontId="0" fillId="0" borderId="0" xfId="0"/>
    <xf numFmtId="49" fontId="2" fillId="2" borderId="0" xfId="1" applyNumberFormat="1" applyFont="1" applyFill="1" applyBorder="1" applyAlignment="1">
      <alignment horizontal="center" vertical="center"/>
    </xf>
    <xf numFmtId="49" fontId="3" fillId="2" borderId="0" xfId="1" applyNumberFormat="1" applyFont="1" applyFill="1" applyBorder="1" applyAlignment="1">
      <alignment horizontal="justify" vertical="center"/>
    </xf>
    <xf numFmtId="0" fontId="4" fillId="2" borderId="0" xfId="1" applyFont="1" applyFill="1" applyBorder="1" applyAlignment="1">
      <alignment vertical="center"/>
    </xf>
    <xf numFmtId="4" fontId="4" fillId="2" borderId="0" xfId="1" applyNumberFormat="1" applyFont="1" applyFill="1" applyBorder="1" applyAlignment="1">
      <alignment horizontal="right" vertical="center"/>
    </xf>
    <xf numFmtId="0" fontId="5" fillId="2" borderId="0" xfId="1" applyFont="1" applyFill="1" applyBorder="1" applyAlignment="1">
      <alignment horizontal="right" vertical="center"/>
    </xf>
    <xf numFmtId="0" fontId="3" fillId="2" borderId="1" xfId="1" applyFont="1" applyFill="1" applyBorder="1" applyAlignment="1">
      <alignment vertical="center"/>
    </xf>
    <xf numFmtId="0" fontId="5" fillId="2" borderId="2" xfId="3" applyFont="1" applyFill="1" applyBorder="1" applyAlignment="1">
      <alignment horizontal="left" vertical="center"/>
    </xf>
    <xf numFmtId="0" fontId="8" fillId="2" borderId="0" xfId="1" applyFont="1" applyFill="1" applyBorder="1" applyAlignment="1">
      <alignment horizontal="center" vertical="center" wrapText="1"/>
    </xf>
    <xf numFmtId="0" fontId="9" fillId="2" borderId="0" xfId="1" applyFont="1" applyFill="1" applyBorder="1" applyAlignment="1">
      <alignment horizontal="center" vertical="center" wrapText="1"/>
    </xf>
    <xf numFmtId="4" fontId="9" fillId="2" borderId="0" xfId="1" applyNumberFormat="1" applyFont="1" applyFill="1" applyBorder="1" applyAlignment="1">
      <alignment horizontal="center" vertical="center" wrapText="1"/>
    </xf>
    <xf numFmtId="0" fontId="9" fillId="2" borderId="0" xfId="1" applyFont="1" applyFill="1" applyBorder="1" applyAlignment="1">
      <alignment horizontal="right" vertical="center" wrapText="1"/>
    </xf>
    <xf numFmtId="0" fontId="4" fillId="2" borderId="2" xfId="1" applyFont="1" applyFill="1" applyBorder="1" applyAlignment="1">
      <alignment vertical="center"/>
    </xf>
    <xf numFmtId="0" fontId="8" fillId="2" borderId="3" xfId="1" applyFont="1" applyFill="1" applyBorder="1" applyAlignment="1">
      <alignment horizontal="center" vertical="center" wrapText="1"/>
    </xf>
    <xf numFmtId="4" fontId="8" fillId="2" borderId="3" xfId="1" applyNumberFormat="1" applyFont="1" applyFill="1" applyBorder="1" applyAlignment="1">
      <alignment horizontal="center" vertical="center" wrapText="1"/>
    </xf>
    <xf numFmtId="49" fontId="10" fillId="2" borderId="3" xfId="1" applyNumberFormat="1" applyFont="1" applyFill="1" applyBorder="1" applyAlignment="1">
      <alignment horizontal="right" vertical="center"/>
    </xf>
    <xf numFmtId="0" fontId="12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 wrapText="1"/>
    </xf>
    <xf numFmtId="3" fontId="11" fillId="2" borderId="4" xfId="1" applyNumberFormat="1" applyFont="1" applyFill="1" applyBorder="1" applyAlignment="1">
      <alignment horizontal="center" vertical="center" wrapText="1"/>
    </xf>
    <xf numFmtId="0" fontId="11" fillId="2" borderId="5" xfId="1" applyFont="1" applyFill="1" applyBorder="1" applyAlignment="1">
      <alignment horizontal="center" vertical="center" wrapText="1"/>
    </xf>
    <xf numFmtId="0" fontId="11" fillId="2" borderId="8" xfId="1" applyFont="1" applyFill="1" applyBorder="1" applyAlignment="1">
      <alignment horizontal="center" vertical="center" wrapText="1"/>
    </xf>
    <xf numFmtId="4" fontId="11" fillId="2" borderId="0" xfId="1" applyNumberFormat="1" applyFont="1" applyFill="1" applyBorder="1" applyAlignment="1">
      <alignment horizontal="center" vertical="center" wrapText="1"/>
    </xf>
    <xf numFmtId="0" fontId="11" fillId="2" borderId="8" xfId="4" applyFont="1" applyFill="1" applyBorder="1" applyAlignment="1">
      <alignment horizontal="center" vertical="center" wrapText="1"/>
    </xf>
    <xf numFmtId="0" fontId="15" fillId="2" borderId="2" xfId="1" applyFont="1" applyFill="1" applyBorder="1" applyAlignment="1">
      <alignment horizontal="center" vertical="center"/>
    </xf>
    <xf numFmtId="0" fontId="13" fillId="2" borderId="8" xfId="4" applyFont="1" applyFill="1" applyBorder="1" applyAlignment="1">
      <alignment horizontal="center" vertical="center" wrapText="1"/>
    </xf>
    <xf numFmtId="0" fontId="16" fillId="2" borderId="2" xfId="1" applyFont="1" applyFill="1" applyBorder="1" applyAlignment="1">
      <alignment horizontal="center" vertical="center"/>
    </xf>
    <xf numFmtId="0" fontId="11" fillId="2" borderId="0" xfId="1" applyNumberFormat="1" applyFont="1" applyFill="1" applyBorder="1" applyAlignment="1" applyProtection="1">
      <alignment horizontal="justify" vertical="center" wrapText="1"/>
    </xf>
    <xf numFmtId="0" fontId="17" fillId="2" borderId="2" xfId="1" applyFont="1" applyFill="1" applyBorder="1" applyAlignment="1">
      <alignment horizontal="center" vertical="center"/>
    </xf>
    <xf numFmtId="4" fontId="17" fillId="2" borderId="2" xfId="1" applyNumberFormat="1" applyFont="1" applyFill="1" applyBorder="1" applyAlignment="1">
      <alignment horizontal="center" vertical="center"/>
    </xf>
    <xf numFmtId="0" fontId="13" fillId="0" borderId="0" xfId="4" applyFont="1" applyFill="1" applyBorder="1" applyAlignment="1">
      <alignment vertical="top" wrapText="1"/>
    </xf>
    <xf numFmtId="0" fontId="13" fillId="0" borderId="0" xfId="4" applyFont="1" applyFill="1" applyBorder="1" applyAlignment="1">
      <alignment horizontal="justify" vertical="top" wrapText="1"/>
    </xf>
    <xf numFmtId="0" fontId="11" fillId="0" borderId="0" xfId="4" applyFont="1" applyFill="1" applyBorder="1" applyAlignment="1">
      <alignment horizontal="center" vertical="top" wrapText="1"/>
    </xf>
    <xf numFmtId="0" fontId="3" fillId="2" borderId="2" xfId="1" applyFont="1" applyFill="1" applyBorder="1" applyAlignment="1">
      <alignment vertical="center"/>
    </xf>
    <xf numFmtId="0" fontId="10" fillId="2" borderId="2" xfId="1" applyFont="1" applyFill="1" applyBorder="1" applyAlignment="1">
      <alignment vertical="center" wrapText="1"/>
    </xf>
    <xf numFmtId="0" fontId="13" fillId="0" borderId="8" xfId="4" applyFont="1" applyFill="1" applyBorder="1" applyAlignment="1">
      <alignment horizontal="center" vertical="center" wrapText="1"/>
    </xf>
    <xf numFmtId="0" fontId="13" fillId="2" borderId="10" xfId="4" applyFont="1" applyFill="1" applyBorder="1" applyAlignment="1">
      <alignment horizontal="center" vertical="center" wrapText="1"/>
    </xf>
    <xf numFmtId="49" fontId="2" fillId="2" borderId="12" xfId="1" applyNumberFormat="1" applyFont="1" applyFill="1" applyBorder="1" applyAlignment="1">
      <alignment horizontal="center" vertical="center"/>
    </xf>
    <xf numFmtId="49" fontId="2" fillId="2" borderId="13" xfId="1" applyNumberFormat="1" applyFont="1" applyFill="1" applyBorder="1" applyAlignment="1">
      <alignment horizontal="center" vertical="center"/>
    </xf>
    <xf numFmtId="49" fontId="3" fillId="2" borderId="13" xfId="1" applyNumberFormat="1" applyFont="1" applyFill="1" applyBorder="1" applyAlignment="1">
      <alignment horizontal="justify" vertical="center"/>
    </xf>
    <xf numFmtId="164" fontId="4" fillId="2" borderId="13" xfId="1" applyNumberFormat="1" applyFont="1" applyFill="1" applyBorder="1" applyAlignment="1">
      <alignment vertical="center"/>
    </xf>
    <xf numFmtId="4" fontId="4" fillId="2" borderId="13" xfId="1" applyNumberFormat="1" applyFont="1" applyFill="1" applyBorder="1" applyAlignment="1">
      <alignment horizontal="right" vertical="center"/>
    </xf>
    <xf numFmtId="164" fontId="4" fillId="2" borderId="13" xfId="1" applyNumberFormat="1" applyFont="1" applyFill="1" applyBorder="1" applyAlignment="1">
      <alignment horizontal="right" vertical="center"/>
    </xf>
    <xf numFmtId="49" fontId="2" fillId="2" borderId="14" xfId="1" applyNumberFormat="1" applyFont="1" applyFill="1" applyBorder="1" applyAlignment="1">
      <alignment horizontal="center" vertical="center"/>
    </xf>
    <xf numFmtId="49" fontId="2" fillId="2" borderId="2" xfId="1" applyNumberFormat="1" applyFont="1" applyFill="1" applyBorder="1" applyAlignment="1">
      <alignment horizontal="center" vertical="center"/>
    </xf>
    <xf numFmtId="49" fontId="3" fillId="2" borderId="2" xfId="1" applyNumberFormat="1" applyFont="1" applyFill="1" applyBorder="1" applyAlignment="1">
      <alignment horizontal="justify" vertical="center"/>
    </xf>
    <xf numFmtId="164" fontId="4" fillId="2" borderId="2" xfId="1" applyNumberFormat="1" applyFont="1" applyFill="1" applyBorder="1" applyAlignment="1">
      <alignment vertical="center"/>
    </xf>
    <xf numFmtId="4" fontId="4" fillId="2" borderId="2" xfId="1" applyNumberFormat="1" applyFont="1" applyFill="1" applyBorder="1" applyAlignment="1">
      <alignment horizontal="right" vertical="center"/>
    </xf>
    <xf numFmtId="164" fontId="4" fillId="2" borderId="2" xfId="1" applyNumberFormat="1" applyFont="1" applyFill="1" applyBorder="1" applyAlignment="1">
      <alignment horizontal="right" vertical="center"/>
    </xf>
    <xf numFmtId="0" fontId="0" fillId="0" borderId="2" xfId="0" applyBorder="1"/>
    <xf numFmtId="0" fontId="19" fillId="0" borderId="0" xfId="5" applyNumberFormat="1" applyFont="1" applyFill="1" applyBorder="1" applyAlignment="1" applyProtection="1">
      <alignment horizontal="center" vertical="center" wrapText="1"/>
    </xf>
    <xf numFmtId="0" fontId="4" fillId="0" borderId="0" xfId="5" applyNumberFormat="1" applyFont="1" applyFill="1" applyBorder="1" applyAlignment="1" applyProtection="1">
      <alignment horizontal="justify" vertical="center" wrapText="1"/>
    </xf>
    <xf numFmtId="164" fontId="4" fillId="0" borderId="0" xfId="5" applyNumberFormat="1" applyFont="1" applyFill="1" applyBorder="1" applyAlignment="1" applyProtection="1">
      <alignment vertical="center" wrapText="1"/>
    </xf>
    <xf numFmtId="0" fontId="20" fillId="0" borderId="0" xfId="5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right" vertical="center"/>
    </xf>
    <xf numFmtId="0" fontId="21" fillId="0" borderId="2" xfId="0" applyFont="1" applyBorder="1"/>
    <xf numFmtId="0" fontId="11" fillId="0" borderId="4" xfId="5" applyFont="1" applyFill="1" applyBorder="1" applyAlignment="1">
      <alignment horizontal="center" vertical="center" wrapText="1"/>
    </xf>
    <xf numFmtId="49" fontId="11" fillId="0" borderId="8" xfId="5" applyNumberFormat="1" applyFont="1" applyFill="1" applyBorder="1" applyAlignment="1">
      <alignment horizontal="center" vertical="center" wrapText="1"/>
    </xf>
    <xf numFmtId="4" fontId="11" fillId="0" borderId="0" xfId="4" applyNumberFormat="1" applyFont="1" applyFill="1" applyBorder="1" applyAlignment="1">
      <alignment horizontal="center" vertical="center" wrapText="1"/>
    </xf>
    <xf numFmtId="4" fontId="11" fillId="0" borderId="0" xfId="5" applyNumberFormat="1" applyFont="1" applyFill="1" applyBorder="1" applyAlignment="1">
      <alignment horizontal="center" vertical="center"/>
    </xf>
    <xf numFmtId="49" fontId="23" fillId="0" borderId="8" xfId="5" applyNumberFormat="1" applyFont="1" applyFill="1" applyBorder="1" applyAlignment="1">
      <alignment horizontal="center" vertical="center" wrapText="1"/>
    </xf>
    <xf numFmtId="164" fontId="24" fillId="0" borderId="0" xfId="5" applyNumberFormat="1" applyFont="1" applyFill="1" applyBorder="1" applyAlignment="1">
      <alignment horizontal="right" vertical="center"/>
    </xf>
    <xf numFmtId="4" fontId="24" fillId="0" borderId="0" xfId="5" applyNumberFormat="1" applyFont="1" applyFill="1" applyBorder="1" applyAlignment="1">
      <alignment horizontal="center" vertical="center"/>
    </xf>
    <xf numFmtId="4" fontId="24" fillId="0" borderId="9" xfId="5" applyNumberFormat="1" applyFont="1" applyFill="1" applyBorder="1" applyAlignment="1">
      <alignment horizontal="center" vertical="center"/>
    </xf>
    <xf numFmtId="0" fontId="24" fillId="0" borderId="0" xfId="4" applyFont="1" applyFill="1" applyBorder="1" applyAlignment="1">
      <alignment horizontal="left" vertical="top" wrapText="1"/>
    </xf>
    <xf numFmtId="4" fontId="24" fillId="0" borderId="0" xfId="4" applyNumberFormat="1" applyFont="1" applyFill="1" applyBorder="1" applyAlignment="1">
      <alignment horizontal="center" vertical="center" wrapText="1"/>
    </xf>
    <xf numFmtId="4" fontId="23" fillId="0" borderId="0" xfId="4" applyNumberFormat="1" applyFont="1" applyFill="1" applyBorder="1" applyAlignment="1">
      <alignment horizontal="center" vertical="center" wrapText="1"/>
    </xf>
    <xf numFmtId="49" fontId="13" fillId="0" borderId="8" xfId="5" applyNumberFormat="1" applyFont="1" applyFill="1" applyBorder="1" applyAlignment="1">
      <alignment horizontal="center" vertical="center" wrapText="1"/>
    </xf>
    <xf numFmtId="49" fontId="13" fillId="0" borderId="0" xfId="5" applyNumberFormat="1" applyFont="1" applyFill="1" applyBorder="1" applyAlignment="1">
      <alignment horizontal="center" vertical="center" wrapText="1"/>
    </xf>
    <xf numFmtId="49" fontId="23" fillId="0" borderId="0" xfId="5" applyNumberFormat="1" applyFont="1" applyFill="1" applyBorder="1" applyAlignment="1">
      <alignment horizontal="center" vertical="center" wrapText="1"/>
    </xf>
    <xf numFmtId="4" fontId="13" fillId="0" borderId="0" xfId="4" applyNumberFormat="1" applyFont="1" applyFill="1" applyBorder="1" applyAlignment="1">
      <alignment horizontal="center" vertical="center" wrapText="1"/>
    </xf>
    <xf numFmtId="0" fontId="13" fillId="0" borderId="0" xfId="4" applyFont="1" applyFill="1" applyBorder="1" applyAlignment="1">
      <alignment vertical="center" wrapText="1"/>
    </xf>
    <xf numFmtId="4" fontId="13" fillId="0" borderId="0" xfId="5" applyNumberFormat="1" applyFont="1" applyFill="1" applyBorder="1" applyAlignment="1">
      <alignment horizontal="center" vertical="center"/>
    </xf>
    <xf numFmtId="0" fontId="13" fillId="0" borderId="0" xfId="4" applyFont="1" applyFill="1" applyBorder="1" applyAlignment="1">
      <alignment horizontal="justify" vertical="center" wrapText="1"/>
    </xf>
    <xf numFmtId="0" fontId="23" fillId="0" borderId="0" xfId="0" applyFont="1" applyBorder="1"/>
    <xf numFmtId="49" fontId="11" fillId="0" borderId="8" xfId="6" applyNumberFormat="1" applyFont="1" applyFill="1" applyBorder="1" applyAlignment="1">
      <alignment horizontal="center" vertical="center" wrapText="1"/>
    </xf>
    <xf numFmtId="0" fontId="25" fillId="0" borderId="2" xfId="0" applyFont="1" applyBorder="1"/>
    <xf numFmtId="0" fontId="0" fillId="0" borderId="2" xfId="0" applyFill="1" applyBorder="1"/>
    <xf numFmtId="49" fontId="13" fillId="0" borderId="8" xfId="6" applyNumberFormat="1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horizontal="justify" vertical="top" wrapText="1"/>
    </xf>
    <xf numFmtId="49" fontId="13" fillId="0" borderId="0" xfId="6" applyNumberFormat="1" applyFont="1" applyFill="1" applyBorder="1" applyAlignment="1">
      <alignment horizontal="center" vertical="center" wrapText="1"/>
    </xf>
    <xf numFmtId="49" fontId="23" fillId="0" borderId="8" xfId="6" applyNumberFormat="1" applyFont="1" applyFill="1" applyBorder="1" applyAlignment="1">
      <alignment horizontal="center" vertical="center" wrapText="1"/>
    </xf>
    <xf numFmtId="49" fontId="23" fillId="0" borderId="0" xfId="6" applyNumberFormat="1" applyFont="1" applyFill="1" applyBorder="1" applyAlignment="1">
      <alignment horizontal="center" vertical="center" wrapText="1"/>
    </xf>
    <xf numFmtId="4" fontId="23" fillId="0" borderId="0" xfId="5" applyNumberFormat="1" applyFont="1" applyFill="1" applyBorder="1" applyAlignment="1">
      <alignment horizontal="center" vertical="center"/>
    </xf>
    <xf numFmtId="49" fontId="26" fillId="0" borderId="0" xfId="1" applyNumberFormat="1" applyFont="1" applyFill="1" applyAlignment="1">
      <alignment horizontal="center" vertical="center"/>
    </xf>
    <xf numFmtId="49" fontId="27" fillId="0" borderId="0" xfId="1" applyNumberFormat="1" applyFont="1" applyFill="1" applyAlignment="1">
      <alignment horizontal="justify" vertical="center"/>
    </xf>
    <xf numFmtId="0" fontId="27" fillId="0" borderId="0" xfId="1" applyFont="1" applyFill="1" applyAlignment="1">
      <alignment horizontal="right" vertical="center"/>
    </xf>
    <xf numFmtId="0" fontId="27" fillId="0" borderId="0" xfId="1" applyFont="1" applyFill="1" applyAlignment="1">
      <alignment vertical="center"/>
    </xf>
    <xf numFmtId="0" fontId="29" fillId="0" borderId="0" xfId="1" applyFont="1" applyFill="1" applyAlignment="1">
      <alignment horizontal="center" vertical="center"/>
    </xf>
    <xf numFmtId="0" fontId="29" fillId="0" borderId="4" xfId="6" applyFont="1" applyFill="1" applyBorder="1" applyAlignment="1">
      <alignment horizontal="center" vertical="center" wrapText="1"/>
    </xf>
    <xf numFmtId="0" fontId="29" fillId="0" borderId="4" xfId="1" applyFont="1" applyFill="1" applyBorder="1" applyAlignment="1">
      <alignment horizontal="center" vertical="center" wrapText="1"/>
    </xf>
    <xf numFmtId="0" fontId="29" fillId="0" borderId="0" xfId="1" applyFont="1" applyFill="1" applyAlignment="1">
      <alignment vertical="center"/>
    </xf>
    <xf numFmtId="0" fontId="30" fillId="0" borderId="0" xfId="1" applyFont="1" applyFill="1" applyAlignment="1">
      <alignment vertical="center"/>
    </xf>
    <xf numFmtId="0" fontId="31" fillId="0" borderId="0" xfId="1" applyFont="1" applyFill="1" applyAlignment="1">
      <alignment vertical="center"/>
    </xf>
    <xf numFmtId="0" fontId="30" fillId="0" borderId="0" xfId="1" applyFont="1" applyFill="1" applyBorder="1" applyAlignment="1">
      <alignment horizontal="left" vertical="center" wrapText="1"/>
    </xf>
    <xf numFmtId="49" fontId="26" fillId="0" borderId="0" xfId="1" applyNumberFormat="1" applyFont="1" applyFill="1" applyBorder="1" applyAlignment="1">
      <alignment horizontal="center" vertical="center"/>
    </xf>
    <xf numFmtId="49" fontId="27" fillId="0" borderId="0" xfId="1" applyNumberFormat="1" applyFont="1" applyFill="1" applyBorder="1" applyAlignment="1">
      <alignment horizontal="justify" vertical="center"/>
    </xf>
    <xf numFmtId="0" fontId="27" fillId="0" borderId="0" xfId="1" applyFont="1" applyFill="1" applyBorder="1" applyAlignment="1">
      <alignment horizontal="right" vertical="center"/>
    </xf>
    <xf numFmtId="49" fontId="32" fillId="0" borderId="0" xfId="1" applyNumberFormat="1" applyFont="1" applyFill="1" applyBorder="1" applyAlignment="1">
      <alignment horizontal="left" vertical="center"/>
    </xf>
    <xf numFmtId="49" fontId="13" fillId="0" borderId="0" xfId="1" applyNumberFormat="1" applyFont="1" applyFill="1" applyAlignment="1">
      <alignment horizontal="justify" vertical="center"/>
    </xf>
    <xf numFmtId="4" fontId="15" fillId="2" borderId="2" xfId="1" applyNumberFormat="1" applyFont="1" applyFill="1" applyBorder="1" applyAlignment="1">
      <alignment horizontal="center" vertical="center"/>
    </xf>
    <xf numFmtId="0" fontId="10" fillId="2" borderId="16" xfId="1" applyFont="1" applyFill="1" applyBorder="1" applyAlignment="1">
      <alignment vertical="center" wrapText="1"/>
    </xf>
    <xf numFmtId="0" fontId="11" fillId="2" borderId="18" xfId="1" applyFont="1" applyFill="1" applyBorder="1" applyAlignment="1">
      <alignment horizontal="center" vertical="center" wrapText="1"/>
    </xf>
    <xf numFmtId="0" fontId="11" fillId="2" borderId="15" xfId="1" applyFont="1" applyFill="1" applyBorder="1" applyAlignment="1">
      <alignment horizontal="center" vertical="center" wrapText="1"/>
    </xf>
    <xf numFmtId="4" fontId="11" fillId="2" borderId="17" xfId="1" applyNumberFormat="1" applyFont="1" applyFill="1" applyBorder="1" applyAlignment="1">
      <alignment horizontal="center" vertical="center" wrapText="1"/>
    </xf>
    <xf numFmtId="4" fontId="16" fillId="2" borderId="2" xfId="1" applyNumberFormat="1" applyFont="1" applyFill="1" applyBorder="1" applyAlignment="1">
      <alignment horizontal="center" vertical="center"/>
    </xf>
    <xf numFmtId="4" fontId="0" fillId="0" borderId="2" xfId="0" applyNumberFormat="1" applyBorder="1"/>
    <xf numFmtId="0" fontId="11" fillId="0" borderId="0" xfId="4" applyFont="1" applyFill="1" applyBorder="1" applyAlignment="1">
      <alignment horizontal="left" vertical="top" wrapText="1"/>
    </xf>
    <xf numFmtId="0" fontId="11" fillId="0" borderId="0" xfId="4" applyFont="1" applyFill="1" applyBorder="1" applyAlignment="1">
      <alignment horizontal="justify" vertical="top" wrapText="1"/>
    </xf>
    <xf numFmtId="0" fontId="13" fillId="0" borderId="0" xfId="4" applyFont="1" applyFill="1" applyBorder="1" applyAlignment="1">
      <alignment horizontal="justify" vertical="center" wrapText="1"/>
    </xf>
    <xf numFmtId="4" fontId="24" fillId="2" borderId="0" xfId="1" applyNumberFormat="1" applyFont="1" applyFill="1" applyBorder="1" applyAlignment="1">
      <alignment horizontal="center" vertical="center" wrapText="1"/>
    </xf>
    <xf numFmtId="2" fontId="24" fillId="2" borderId="9" xfId="1" applyNumberFormat="1" applyFont="1" applyFill="1" applyBorder="1" applyAlignment="1">
      <alignment horizontal="center" vertical="center" wrapText="1"/>
    </xf>
    <xf numFmtId="4" fontId="23" fillId="2" borderId="0" xfId="1" applyNumberFormat="1" applyFont="1" applyFill="1" applyBorder="1" applyAlignment="1">
      <alignment horizontal="center" vertical="center" wrapText="1"/>
    </xf>
    <xf numFmtId="2" fontId="23" fillId="0" borderId="9" xfId="1" applyNumberFormat="1" applyFont="1" applyFill="1" applyBorder="1" applyAlignment="1">
      <alignment horizontal="center" vertical="center" wrapText="1"/>
    </xf>
    <xf numFmtId="0" fontId="35" fillId="2" borderId="3" xfId="1" applyFont="1" applyFill="1" applyBorder="1" applyAlignment="1">
      <alignment vertical="center" wrapText="1"/>
    </xf>
    <xf numFmtId="2" fontId="24" fillId="2" borderId="11" xfId="1" applyNumberFormat="1" applyFont="1" applyFill="1" applyBorder="1" applyAlignment="1">
      <alignment horizontal="center" vertical="center" wrapText="1"/>
    </xf>
    <xf numFmtId="4" fontId="24" fillId="0" borderId="3" xfId="5" applyNumberFormat="1" applyFont="1" applyFill="1" applyBorder="1" applyAlignment="1">
      <alignment horizontal="center" vertical="center"/>
    </xf>
    <xf numFmtId="4" fontId="24" fillId="0" borderId="11" xfId="5" applyNumberFormat="1" applyFont="1" applyFill="1" applyBorder="1" applyAlignment="1">
      <alignment horizontal="center" vertical="center"/>
    </xf>
    <xf numFmtId="0" fontId="13" fillId="0" borderId="0" xfId="4" applyFont="1" applyFill="1" applyBorder="1" applyAlignment="1">
      <alignment horizontal="justify" vertical="center" wrapText="1"/>
    </xf>
    <xf numFmtId="0" fontId="11" fillId="0" borderId="0" xfId="4" applyFont="1" applyFill="1" applyBorder="1" applyAlignment="1">
      <alignment horizontal="justify" vertical="center" wrapText="1"/>
    </xf>
    <xf numFmtId="0" fontId="11" fillId="0" borderId="0" xfId="4" applyFont="1" applyFill="1" applyBorder="1" applyAlignment="1">
      <alignment horizontal="justify" vertical="top" wrapText="1"/>
    </xf>
    <xf numFmtId="4" fontId="13" fillId="2" borderId="0" xfId="1" applyNumberFormat="1" applyFont="1" applyFill="1" applyBorder="1" applyAlignment="1">
      <alignment horizontal="center" vertical="center" wrapText="1"/>
    </xf>
    <xf numFmtId="0" fontId="24" fillId="2" borderId="8" xfId="4" applyFont="1" applyFill="1" applyBorder="1" applyAlignment="1">
      <alignment horizontal="center" vertical="center" wrapText="1"/>
    </xf>
    <xf numFmtId="4" fontId="13" fillId="0" borderId="0" xfId="1" applyNumberFormat="1" applyFont="1" applyFill="1" applyBorder="1" applyAlignment="1">
      <alignment horizontal="center" vertical="center" wrapText="1"/>
    </xf>
    <xf numFmtId="4" fontId="38" fillId="2" borderId="0" xfId="1" applyNumberFormat="1" applyFont="1" applyFill="1" applyBorder="1" applyAlignment="1">
      <alignment horizontal="center" vertical="center"/>
    </xf>
    <xf numFmtId="49" fontId="39" fillId="0" borderId="0" xfId="1" applyNumberFormat="1" applyFont="1" applyFill="1" applyAlignment="1">
      <alignment horizontal="justify" vertical="center"/>
    </xf>
    <xf numFmtId="4" fontId="11" fillId="2" borderId="6" xfId="1" applyNumberFormat="1" applyFont="1" applyFill="1" applyBorder="1" applyAlignment="1">
      <alignment horizontal="center" vertical="center" wrapText="1"/>
    </xf>
    <xf numFmtId="49" fontId="13" fillId="0" borderId="0" xfId="1" applyNumberFormat="1" applyFont="1" applyFill="1" applyBorder="1" applyAlignment="1">
      <alignment horizontal="center" vertical="center"/>
    </xf>
    <xf numFmtId="49" fontId="23" fillId="0" borderId="0" xfId="1" applyNumberFormat="1" applyFont="1" applyFill="1" applyAlignment="1">
      <alignment horizontal="center" vertical="center"/>
    </xf>
    <xf numFmtId="0" fontId="35" fillId="2" borderId="2" xfId="1" applyFont="1" applyFill="1" applyBorder="1" applyAlignment="1">
      <alignment vertical="center" wrapText="1"/>
    </xf>
    <xf numFmtId="49" fontId="40" fillId="0" borderId="0" xfId="1" applyNumberFormat="1" applyFont="1" applyFill="1" applyAlignment="1">
      <alignment horizontal="center" vertical="center"/>
    </xf>
    <xf numFmtId="49" fontId="36" fillId="0" borderId="0" xfId="1" applyNumberFormat="1" applyFont="1" applyFill="1" applyAlignment="1">
      <alignment horizontal="justify" vertical="center"/>
    </xf>
    <xf numFmtId="0" fontId="37" fillId="0" borderId="2" xfId="0" applyFont="1" applyBorder="1"/>
    <xf numFmtId="49" fontId="23" fillId="0" borderId="10" xfId="6" applyNumberFormat="1" applyFont="1" applyFill="1" applyBorder="1" applyAlignment="1">
      <alignment horizontal="center" vertical="center" wrapText="1"/>
    </xf>
    <xf numFmtId="0" fontId="24" fillId="0" borderId="0" xfId="4" applyFont="1" applyFill="1" applyBorder="1" applyAlignment="1">
      <alignment horizontal="justify" vertical="top" wrapText="1"/>
    </xf>
    <xf numFmtId="0" fontId="13" fillId="0" borderId="0" xfId="1" applyFont="1" applyFill="1" applyBorder="1" applyAlignment="1">
      <alignment horizontal="left" vertical="center" wrapText="1"/>
    </xf>
    <xf numFmtId="4" fontId="11" fillId="0" borderId="6" xfId="1" applyNumberFormat="1" applyFont="1" applyFill="1" applyBorder="1" applyAlignment="1">
      <alignment horizontal="center" vertical="center"/>
    </xf>
    <xf numFmtId="4" fontId="13" fillId="0" borderId="0" xfId="1" applyNumberFormat="1" applyFont="1" applyFill="1" applyBorder="1" applyAlignment="1">
      <alignment horizontal="center" vertical="center"/>
    </xf>
    <xf numFmtId="4" fontId="11" fillId="0" borderId="0" xfId="1" applyNumberFormat="1" applyFont="1" applyFill="1" applyBorder="1" applyAlignment="1">
      <alignment horizontal="center" vertical="center"/>
    </xf>
    <xf numFmtId="0" fontId="13" fillId="0" borderId="8" xfId="1" applyFont="1" applyFill="1" applyBorder="1" applyAlignment="1">
      <alignment horizontal="center" vertical="center" wrapText="1"/>
    </xf>
    <xf numFmtId="0" fontId="41" fillId="0" borderId="0" xfId="1" applyFont="1" applyFill="1" applyBorder="1" applyAlignment="1">
      <alignment horizontal="center" vertical="center"/>
    </xf>
    <xf numFmtId="0" fontId="41" fillId="0" borderId="0" xfId="1" applyFont="1" applyFill="1" applyBorder="1" applyAlignment="1">
      <alignment horizontal="left" vertical="center" wrapText="1"/>
    </xf>
    <xf numFmtId="0" fontId="11" fillId="0" borderId="8" xfId="1" applyFont="1" applyFill="1" applyBorder="1" applyAlignment="1">
      <alignment horizontal="center" vertical="center" wrapText="1"/>
    </xf>
    <xf numFmtId="0" fontId="42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/>
    </xf>
    <xf numFmtId="49" fontId="43" fillId="0" borderId="0" xfId="0" applyNumberFormat="1" applyFont="1" applyFill="1" applyBorder="1" applyAlignment="1">
      <alignment wrapText="1"/>
    </xf>
    <xf numFmtId="49" fontId="11" fillId="0" borderId="0" xfId="6" applyNumberFormat="1" applyFont="1" applyFill="1" applyBorder="1" applyAlignment="1">
      <alignment vertical="center" wrapText="1"/>
    </xf>
    <xf numFmtId="4" fontId="13" fillId="0" borderId="0" xfId="4" applyNumberFormat="1" applyFont="1" applyFill="1" applyBorder="1" applyAlignment="1" applyProtection="1">
      <alignment horizontal="center" vertical="center"/>
      <protection locked="0"/>
    </xf>
    <xf numFmtId="4" fontId="13" fillId="0" borderId="9" xfId="5" applyNumberFormat="1" applyFont="1" applyFill="1" applyBorder="1" applyAlignment="1">
      <alignment horizontal="center" vertical="center"/>
    </xf>
    <xf numFmtId="0" fontId="44" fillId="0" borderId="2" xfId="0" applyFont="1" applyBorder="1"/>
    <xf numFmtId="49" fontId="39" fillId="0" borderId="3" xfId="1" applyNumberFormat="1" applyFont="1" applyFill="1" applyBorder="1" applyAlignment="1">
      <alignment horizontal="center" vertical="center"/>
    </xf>
    <xf numFmtId="4" fontId="11" fillId="0" borderId="3" xfId="5" applyNumberFormat="1" applyFont="1" applyFill="1" applyBorder="1" applyAlignment="1">
      <alignment horizontal="right" vertical="center"/>
    </xf>
    <xf numFmtId="0" fontId="13" fillId="0" borderId="0" xfId="4" applyFont="1" applyFill="1" applyBorder="1" applyAlignment="1">
      <alignment horizontal="left" vertical="center" wrapText="1"/>
    </xf>
    <xf numFmtId="0" fontId="11" fillId="0" borderId="4" xfId="5" applyFont="1" applyFill="1" applyBorder="1" applyAlignment="1">
      <alignment horizontal="center" vertical="center" wrapText="1"/>
    </xf>
    <xf numFmtId="0" fontId="13" fillId="0" borderId="0" xfId="5" applyFont="1" applyFill="1" applyBorder="1" applyAlignment="1">
      <alignment horizontal="left" vertical="center" wrapText="1"/>
    </xf>
    <xf numFmtId="0" fontId="11" fillId="0" borderId="0" xfId="4" applyFont="1" applyFill="1" applyBorder="1" applyAlignment="1">
      <alignment horizontal="justify" vertical="top" wrapText="1"/>
    </xf>
    <xf numFmtId="4" fontId="11" fillId="0" borderId="3" xfId="5" applyNumberFormat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left" vertical="center" wrapText="1"/>
    </xf>
    <xf numFmtId="2" fontId="11" fillId="2" borderId="9" xfId="1" applyNumberFormat="1" applyFont="1" applyFill="1" applyBorder="1" applyAlignment="1">
      <alignment horizontal="center" vertical="center" wrapText="1"/>
    </xf>
    <xf numFmtId="0" fontId="13" fillId="2" borderId="0" xfId="1" applyNumberFormat="1" applyFont="1" applyFill="1" applyBorder="1" applyAlignment="1" applyProtection="1">
      <alignment vertical="center" wrapText="1"/>
    </xf>
    <xf numFmtId="0" fontId="13" fillId="2" borderId="0" xfId="4" applyFont="1" applyFill="1" applyBorder="1" applyAlignment="1">
      <alignment vertical="top" wrapText="1"/>
    </xf>
    <xf numFmtId="4" fontId="11" fillId="0" borderId="0" xfId="1" applyNumberFormat="1" applyFont="1" applyFill="1" applyBorder="1" applyAlignment="1">
      <alignment horizontal="center" vertical="center" wrapText="1"/>
    </xf>
    <xf numFmtId="2" fontId="11" fillId="0" borderId="9" xfId="1" applyNumberFormat="1" applyFont="1" applyFill="1" applyBorder="1" applyAlignment="1">
      <alignment horizontal="center" vertical="center" wrapText="1"/>
    </xf>
    <xf numFmtId="2" fontId="13" fillId="2" borderId="9" xfId="1" applyNumberFormat="1" applyFont="1" applyFill="1" applyBorder="1" applyAlignment="1">
      <alignment horizontal="center" vertical="center" wrapText="1"/>
    </xf>
    <xf numFmtId="2" fontId="13" fillId="0" borderId="9" xfId="1" applyNumberFormat="1" applyFont="1" applyFill="1" applyBorder="1" applyAlignment="1">
      <alignment horizontal="center" vertical="center" wrapText="1"/>
    </xf>
    <xf numFmtId="0" fontId="35" fillId="2" borderId="16" xfId="1" applyFont="1" applyFill="1" applyBorder="1" applyAlignment="1">
      <alignment vertical="center" wrapText="1"/>
    </xf>
    <xf numFmtId="4" fontId="38" fillId="0" borderId="0" xfId="1" applyNumberFormat="1" applyFont="1" applyFill="1" applyBorder="1" applyAlignment="1">
      <alignment horizontal="center" vertical="center"/>
    </xf>
    <xf numFmtId="2" fontId="11" fillId="2" borderId="7" xfId="1" applyNumberFormat="1" applyFont="1" applyFill="1" applyBorder="1" applyAlignment="1">
      <alignment horizontal="center" vertical="center" wrapText="1"/>
    </xf>
    <xf numFmtId="4" fontId="11" fillId="0" borderId="9" xfId="5" applyNumberFormat="1" applyFont="1" applyFill="1" applyBorder="1" applyAlignment="1">
      <alignment horizontal="center" vertical="center"/>
    </xf>
    <xf numFmtId="165" fontId="13" fillId="0" borderId="0" xfId="4" applyNumberFormat="1" applyFont="1" applyFill="1" applyBorder="1" applyAlignment="1">
      <alignment horizontal="center" vertical="center" wrapText="1"/>
    </xf>
    <xf numFmtId="0" fontId="0" fillId="0" borderId="13" xfId="0" applyBorder="1"/>
    <xf numFmtId="164" fontId="11" fillId="0" borderId="7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 applyAlignment="1">
      <alignment horizontal="center" vertical="center"/>
    </xf>
    <xf numFmtId="164" fontId="13" fillId="0" borderId="9" xfId="1" applyNumberFormat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left" vertical="center"/>
    </xf>
    <xf numFmtId="0" fontId="13" fillId="0" borderId="0" xfId="1" applyFont="1" applyFill="1" applyBorder="1" applyAlignment="1">
      <alignment horizontal="justify" vertical="center"/>
    </xf>
    <xf numFmtId="0" fontId="41" fillId="0" borderId="0" xfId="1" applyFont="1" applyFill="1" applyBorder="1" applyAlignment="1">
      <alignment vertical="center"/>
    </xf>
    <xf numFmtId="0" fontId="13" fillId="0" borderId="0" xfId="1" applyFont="1" applyFill="1" applyBorder="1" applyAlignment="1">
      <alignment vertical="center"/>
    </xf>
    <xf numFmtId="0" fontId="42" fillId="0" borderId="0" xfId="1" applyFont="1" applyFill="1" applyBorder="1" applyAlignment="1">
      <alignment horizontal="justify" vertical="center"/>
    </xf>
    <xf numFmtId="0" fontId="41" fillId="0" borderId="0" xfId="1" applyFont="1" applyFill="1" applyBorder="1" applyAlignment="1">
      <alignment horizontal="justify" vertical="center"/>
    </xf>
    <xf numFmtId="0" fontId="41" fillId="0" borderId="0" xfId="1" applyFont="1" applyFill="1" applyBorder="1" applyAlignment="1">
      <alignment horizontal="justify" vertical="center" wrapText="1"/>
    </xf>
    <xf numFmtId="0" fontId="13" fillId="0" borderId="0" xfId="1" applyFont="1" applyFill="1" applyBorder="1" applyAlignment="1">
      <alignment horizontal="justify" vertical="center" wrapText="1"/>
    </xf>
    <xf numFmtId="0" fontId="41" fillId="0" borderId="0" xfId="1" applyFont="1" applyFill="1" applyAlignment="1">
      <alignment vertical="center"/>
    </xf>
    <xf numFmtId="49" fontId="13" fillId="0" borderId="0" xfId="1" applyNumberFormat="1" applyFont="1" applyFill="1" applyBorder="1" applyAlignment="1">
      <alignment horizontal="justify" vertical="center" wrapText="1"/>
    </xf>
    <xf numFmtId="0" fontId="13" fillId="0" borderId="9" xfId="1" applyFont="1" applyFill="1" applyBorder="1" applyAlignment="1">
      <alignment horizontal="right" vertical="center"/>
    </xf>
    <xf numFmtId="49" fontId="39" fillId="0" borderId="3" xfId="1" applyNumberFormat="1" applyFont="1" applyFill="1" applyBorder="1" applyAlignment="1">
      <alignment horizontal="justify" vertical="center"/>
    </xf>
    <xf numFmtId="4" fontId="13" fillId="0" borderId="3" xfId="1" applyNumberFormat="1" applyFont="1" applyFill="1" applyBorder="1" applyAlignment="1">
      <alignment horizontal="center" vertical="center"/>
    </xf>
    <xf numFmtId="0" fontId="39" fillId="0" borderId="11" xfId="1" applyFont="1" applyFill="1" applyBorder="1" applyAlignment="1">
      <alignment horizontal="right" vertical="center"/>
    </xf>
    <xf numFmtId="0" fontId="13" fillId="0" borderId="0" xfId="0" applyNumberFormat="1" applyFont="1" applyFill="1" applyBorder="1" applyAlignment="1">
      <alignment horizontal="justify" wrapText="1"/>
    </xf>
    <xf numFmtId="0" fontId="13" fillId="0" borderId="0" xfId="4" applyFont="1" applyFill="1" applyBorder="1" applyAlignment="1">
      <alignment horizontal="justify" vertical="center" wrapText="1"/>
    </xf>
    <xf numFmtId="0" fontId="29" fillId="0" borderId="0" xfId="1" applyFont="1" applyAlignment="1">
      <alignment horizontal="left" vertical="center"/>
    </xf>
    <xf numFmtId="0" fontId="30" fillId="0" borderId="0" xfId="1" applyFont="1" applyAlignment="1">
      <alignment horizontal="justify" vertical="center"/>
    </xf>
    <xf numFmtId="0" fontId="31" fillId="0" borderId="0" xfId="1" applyFont="1" applyAlignment="1">
      <alignment vertical="center"/>
    </xf>
    <xf numFmtId="0" fontId="30" fillId="0" borderId="0" xfId="1" applyFont="1" applyAlignment="1">
      <alignment vertical="center"/>
    </xf>
    <xf numFmtId="0" fontId="47" fillId="0" borderId="0" xfId="1" applyFont="1" applyAlignment="1">
      <alignment horizontal="justify" vertical="center"/>
    </xf>
    <xf numFmtId="0" fontId="31" fillId="0" borderId="0" xfId="1" applyFont="1" applyAlignment="1">
      <alignment horizontal="justify" vertical="center"/>
    </xf>
    <xf numFmtId="0" fontId="31" fillId="0" borderId="0" xfId="1" applyFont="1" applyAlignment="1">
      <alignment horizontal="justify" vertical="center" wrapText="1"/>
    </xf>
    <xf numFmtId="0" fontId="30" fillId="0" borderId="0" xfId="1" applyFont="1" applyAlignment="1">
      <alignment horizontal="justify" vertical="center" wrapText="1"/>
    </xf>
    <xf numFmtId="0" fontId="31" fillId="0" borderId="0" xfId="1" applyFont="1" applyAlignment="1">
      <alignment horizontal="center" vertical="center"/>
    </xf>
    <xf numFmtId="0" fontId="31" fillId="0" borderId="0" xfId="1" applyFont="1" applyAlignment="1">
      <alignment horizontal="left" vertical="center" wrapText="1"/>
    </xf>
    <xf numFmtId="0" fontId="47" fillId="0" borderId="0" xfId="1" applyFont="1" applyAlignment="1">
      <alignment horizontal="center" vertical="center"/>
    </xf>
    <xf numFmtId="0" fontId="30" fillId="0" borderId="0" xfId="1" applyFont="1" applyAlignment="1">
      <alignment horizontal="center" vertical="center"/>
    </xf>
    <xf numFmtId="0" fontId="30" fillId="0" borderId="0" xfId="1" applyFont="1" applyAlignment="1">
      <alignment horizontal="left" vertical="center" wrapText="1"/>
    </xf>
    <xf numFmtId="49" fontId="30" fillId="0" borderId="0" xfId="1" applyNumberFormat="1" applyFont="1" applyAlignment="1">
      <alignment horizontal="justify" vertical="center"/>
    </xf>
    <xf numFmtId="0" fontId="29" fillId="0" borderId="0" xfId="1" applyFont="1" applyFill="1" applyBorder="1" applyAlignment="1">
      <alignment horizontal="center" vertical="center"/>
    </xf>
    <xf numFmtId="4" fontId="38" fillId="2" borderId="3" xfId="1" applyNumberFormat="1" applyFont="1" applyFill="1" applyBorder="1" applyAlignment="1">
      <alignment horizontal="center" vertical="center" wrapText="1"/>
    </xf>
    <xf numFmtId="0" fontId="6" fillId="0" borderId="0" xfId="0" applyFont="1" applyBorder="1"/>
    <xf numFmtId="0" fontId="0" fillId="0" borderId="0" xfId="0" applyBorder="1"/>
    <xf numFmtId="49" fontId="11" fillId="0" borderId="0" xfId="6" applyNumberFormat="1" applyFont="1" applyFill="1" applyBorder="1" applyAlignment="1">
      <alignment horizontal="justify" vertical="center" wrapText="1"/>
    </xf>
    <xf numFmtId="49" fontId="27" fillId="0" borderId="0" xfId="1" applyNumberFormat="1" applyFont="1" applyBorder="1" applyAlignment="1">
      <alignment horizontal="justify" vertical="center"/>
    </xf>
    <xf numFmtId="0" fontId="27" fillId="0" borderId="0" xfId="1" applyFont="1" applyFill="1" applyBorder="1" applyAlignment="1">
      <alignment vertical="center"/>
    </xf>
    <xf numFmtId="0" fontId="13" fillId="0" borderId="10" xfId="1" applyFont="1" applyFill="1" applyBorder="1" applyAlignment="1">
      <alignment horizontal="center" vertical="center" wrapText="1"/>
    </xf>
    <xf numFmtId="0" fontId="13" fillId="2" borderId="0" xfId="4" applyFont="1" applyFill="1" applyBorder="1" applyAlignment="1">
      <alignment horizontal="justify" vertical="top" wrapText="1"/>
    </xf>
    <xf numFmtId="0" fontId="7" fillId="2" borderId="0" xfId="2" applyFont="1" applyFill="1" applyBorder="1" applyAlignment="1">
      <alignment horizontal="center" vertical="center"/>
    </xf>
    <xf numFmtId="0" fontId="7" fillId="2" borderId="0" xfId="2" applyFont="1" applyFill="1" applyBorder="1" applyAlignment="1">
      <alignment horizontal="center" vertical="center" wrapText="1"/>
    </xf>
    <xf numFmtId="0" fontId="8" fillId="2" borderId="0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 wrapText="1"/>
    </xf>
    <xf numFmtId="0" fontId="24" fillId="2" borderId="4" xfId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horizontal="left" vertical="center" wrapText="1"/>
    </xf>
    <xf numFmtId="0" fontId="13" fillId="2" borderId="0" xfId="1" applyFont="1" applyFill="1" applyBorder="1" applyAlignment="1">
      <alignment horizontal="left" vertical="center" wrapText="1"/>
    </xf>
    <xf numFmtId="0" fontId="11" fillId="2" borderId="0" xfId="1" applyFont="1" applyFill="1" applyBorder="1" applyAlignment="1">
      <alignment horizontal="left" vertical="center" wrapText="1"/>
    </xf>
    <xf numFmtId="0" fontId="11" fillId="2" borderId="0" xfId="1" applyNumberFormat="1" applyFont="1" applyFill="1" applyBorder="1" applyAlignment="1" applyProtection="1">
      <alignment horizontal="justify" vertical="center" wrapText="1"/>
    </xf>
    <xf numFmtId="0" fontId="13" fillId="2" borderId="0" xfId="4" applyFont="1" applyFill="1" applyBorder="1" applyAlignment="1">
      <alignment horizontal="left" vertical="center" wrapText="1"/>
    </xf>
    <xf numFmtId="0" fontId="11" fillId="2" borderId="0" xfId="4" applyFont="1" applyFill="1" applyBorder="1" applyAlignment="1">
      <alignment horizontal="left" vertical="top" wrapText="1"/>
    </xf>
    <xf numFmtId="0" fontId="11" fillId="2" borderId="0" xfId="4" applyFont="1" applyFill="1" applyBorder="1" applyAlignment="1">
      <alignment horizontal="justify" vertical="top" wrapText="1"/>
    </xf>
    <xf numFmtId="0" fontId="11" fillId="2" borderId="0" xfId="1" applyNumberFormat="1" applyFont="1" applyFill="1" applyBorder="1" applyAlignment="1" applyProtection="1">
      <alignment horizontal="left" vertical="center" wrapText="1"/>
    </xf>
    <xf numFmtId="0" fontId="13" fillId="2" borderId="0" xfId="4" applyFont="1" applyFill="1" applyBorder="1" applyAlignment="1">
      <alignment horizontal="left" vertical="top" wrapText="1"/>
    </xf>
    <xf numFmtId="0" fontId="13" fillId="0" borderId="0" xfId="4" applyFont="1" applyFill="1" applyBorder="1" applyAlignment="1">
      <alignment horizontal="left" vertical="top" wrapText="1"/>
    </xf>
    <xf numFmtId="0" fontId="13" fillId="0" borderId="0" xfId="4" applyFont="1" applyFill="1" applyBorder="1" applyAlignment="1">
      <alignment horizontal="justify" vertical="top" wrapText="1"/>
    </xf>
    <xf numFmtId="0" fontId="11" fillId="0" borderId="0" xfId="4" applyFont="1" applyFill="1" applyBorder="1" applyAlignment="1">
      <alignment horizontal="justify" vertical="top" wrapText="1"/>
    </xf>
    <xf numFmtId="0" fontId="13" fillId="2" borderId="0" xfId="4" applyFont="1" applyFill="1" applyBorder="1" applyAlignment="1">
      <alignment horizontal="justify" vertical="center" wrapText="1"/>
    </xf>
    <xf numFmtId="0" fontId="13" fillId="0" borderId="0" xfId="4" applyFont="1" applyFill="1" applyAlignment="1">
      <alignment horizontal="justify" vertical="top" wrapText="1"/>
    </xf>
    <xf numFmtId="0" fontId="13" fillId="2" borderId="3" xfId="4" applyFont="1" applyFill="1" applyBorder="1" applyAlignment="1">
      <alignment horizontal="justify" vertical="top" wrapText="1"/>
    </xf>
    <xf numFmtId="0" fontId="11" fillId="2" borderId="0" xfId="4" applyFont="1" applyFill="1" applyBorder="1" applyAlignment="1">
      <alignment horizontal="left" vertical="center" wrapText="1"/>
    </xf>
    <xf numFmtId="0" fontId="11" fillId="0" borderId="4" xfId="5" applyFont="1" applyFill="1" applyBorder="1" applyAlignment="1">
      <alignment horizontal="center" vertical="center" wrapText="1"/>
    </xf>
    <xf numFmtId="0" fontId="11" fillId="0" borderId="0" xfId="5" applyFont="1" applyFill="1" applyBorder="1" applyAlignment="1">
      <alignment horizontal="left" vertical="center" wrapText="1"/>
    </xf>
    <xf numFmtId="0" fontId="13" fillId="0" borderId="0" xfId="5" applyFont="1" applyFill="1" applyBorder="1" applyAlignment="1">
      <alignment horizontal="left" vertical="center" wrapText="1"/>
    </xf>
    <xf numFmtId="0" fontId="11" fillId="0" borderId="17" xfId="5" applyFont="1" applyFill="1" applyBorder="1" applyAlignment="1">
      <alignment horizontal="center" vertical="center" wrapText="1"/>
    </xf>
    <xf numFmtId="0" fontId="11" fillId="0" borderId="19" xfId="5" applyFont="1" applyFill="1" applyBorder="1" applyAlignment="1">
      <alignment horizontal="center" vertical="center" wrapText="1"/>
    </xf>
    <xf numFmtId="0" fontId="18" fillId="0" borderId="0" xfId="2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horizontal="left" vertical="center" wrapText="1"/>
    </xf>
    <xf numFmtId="0" fontId="13" fillId="0" borderId="0" xfId="4" applyFont="1" applyFill="1" applyBorder="1" applyAlignment="1">
      <alignment horizontal="left" vertical="center" wrapText="1"/>
    </xf>
    <xf numFmtId="0" fontId="11" fillId="0" borderId="0" xfId="4" applyFont="1" applyFill="1" applyBorder="1" applyAlignment="1">
      <alignment horizontal="justify" vertical="center" wrapText="1"/>
    </xf>
    <xf numFmtId="0" fontId="11" fillId="0" borderId="0" xfId="6" applyFont="1" applyFill="1" applyBorder="1" applyAlignment="1">
      <alignment horizontal="left" vertical="center" wrapText="1"/>
    </xf>
    <xf numFmtId="0" fontId="11" fillId="0" borderId="0" xfId="6" applyFont="1" applyFill="1" applyBorder="1" applyAlignment="1">
      <alignment horizontal="left" vertical="top" wrapText="1"/>
    </xf>
    <xf numFmtId="0" fontId="13" fillId="0" borderId="0" xfId="4" applyFont="1" applyFill="1" applyBorder="1" applyAlignment="1">
      <alignment horizontal="justify" vertical="center" wrapText="1"/>
    </xf>
    <xf numFmtId="0" fontId="11" fillId="0" borderId="0" xfId="4" applyFont="1" applyFill="1" applyBorder="1" applyAlignment="1">
      <alignment horizontal="left" vertical="top" wrapText="1"/>
    </xf>
    <xf numFmtId="0" fontId="11" fillId="0" borderId="3" xfId="5" applyFont="1" applyFill="1" applyBorder="1" applyAlignment="1">
      <alignment horizontal="left" vertical="center" wrapText="1"/>
    </xf>
    <xf numFmtId="0" fontId="28" fillId="0" borderId="0" xfId="1" applyFont="1" applyFill="1" applyBorder="1" applyAlignment="1">
      <alignment horizontal="center" vertical="center" wrapText="1"/>
    </xf>
    <xf numFmtId="0" fontId="29" fillId="0" borderId="4" xfId="6" applyFont="1" applyFill="1" applyBorder="1" applyAlignment="1">
      <alignment horizontal="center" vertical="center" wrapText="1"/>
    </xf>
    <xf numFmtId="0" fontId="29" fillId="0" borderId="4" xfId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left" vertical="top" wrapText="1"/>
    </xf>
    <xf numFmtId="0" fontId="11" fillId="0" borderId="6" xfId="1" applyFont="1" applyFill="1" applyBorder="1" applyAlignment="1">
      <alignment horizontal="justify" vertical="center" wrapText="1"/>
    </xf>
    <xf numFmtId="0" fontId="11" fillId="0" borderId="6" xfId="0" applyFont="1" applyFill="1" applyBorder="1" applyAlignment="1">
      <alignment horizontal="justify" vertical="center" wrapText="1"/>
    </xf>
    <xf numFmtId="0" fontId="13" fillId="0" borderId="0" xfId="1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11" fillId="0" borderId="0" xfId="1" applyFont="1" applyFill="1" applyBorder="1" applyAlignment="1">
      <alignment horizontal="left" vertical="top" wrapText="1"/>
    </xf>
    <xf numFmtId="0" fontId="13" fillId="0" borderId="0" xfId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11" fillId="0" borderId="0" xfId="1" applyFont="1" applyFill="1" applyBorder="1" applyAlignment="1">
      <alignment horizontal="left" vertical="center" wrapText="1"/>
    </xf>
    <xf numFmtId="0" fontId="33" fillId="0" borderId="0" xfId="1" applyFont="1" applyFill="1" applyBorder="1" applyAlignment="1">
      <alignment horizontal="right" vertical="center"/>
    </xf>
    <xf numFmtId="0" fontId="34" fillId="0" borderId="0" xfId="0" applyFont="1" applyAlignment="1">
      <alignment horizontal="right" vertical="center"/>
    </xf>
    <xf numFmtId="0" fontId="13" fillId="0" borderId="3" xfId="1" applyFont="1" applyFill="1" applyBorder="1" applyAlignment="1">
      <alignment horizontal="left" vertical="center" wrapText="1"/>
    </xf>
    <xf numFmtId="0" fontId="29" fillId="0" borderId="0" xfId="1" applyFont="1" applyBorder="1" applyAlignment="1">
      <alignment horizontal="left" vertical="center" wrapText="1"/>
    </xf>
    <xf numFmtId="0" fontId="45" fillId="0" borderId="0" xfId="0" applyFont="1" applyBorder="1" applyAlignment="1">
      <alignment horizontal="left" vertical="center" wrapText="1"/>
    </xf>
    <xf numFmtId="0" fontId="30" fillId="0" borderId="0" xfId="1" applyFont="1" applyBorder="1" applyAlignment="1">
      <alignment horizontal="justify" vertical="center" wrapText="1"/>
    </xf>
    <xf numFmtId="0" fontId="46" fillId="0" borderId="0" xfId="0" applyFont="1" applyBorder="1" applyAlignment="1">
      <alignment horizontal="justify" vertical="center" wrapText="1"/>
    </xf>
    <xf numFmtId="0" fontId="30" fillId="0" borderId="0" xfId="1" applyFont="1" applyAlignment="1">
      <alignment horizontal="justify" vertical="center" wrapText="1"/>
    </xf>
    <xf numFmtId="0" fontId="46" fillId="0" borderId="0" xfId="0" applyFont="1" applyAlignment="1">
      <alignment horizontal="justify" vertical="center" wrapText="1"/>
    </xf>
    <xf numFmtId="0" fontId="30" fillId="0" borderId="0" xfId="1" applyFont="1" applyAlignment="1">
      <alignment horizontal="left" vertical="top" wrapText="1"/>
    </xf>
    <xf numFmtId="0" fontId="29" fillId="0" borderId="0" xfId="1" applyFont="1" applyAlignment="1">
      <alignment horizontal="left" vertical="top" wrapText="1"/>
    </xf>
    <xf numFmtId="0" fontId="30" fillId="0" borderId="0" xfId="1" applyFont="1" applyAlignment="1">
      <alignment horizontal="left" vertical="center" wrapText="1"/>
    </xf>
    <xf numFmtId="0" fontId="46" fillId="0" borderId="0" xfId="0" applyFont="1" applyAlignment="1">
      <alignment horizontal="left" vertical="center" wrapText="1"/>
    </xf>
    <xf numFmtId="0" fontId="29" fillId="0" borderId="0" xfId="1" applyFont="1" applyAlignment="1">
      <alignment horizontal="left" vertical="center" wrapText="1"/>
    </xf>
    <xf numFmtId="0" fontId="30" fillId="0" borderId="0" xfId="1" applyFont="1" applyBorder="1" applyAlignment="1">
      <alignment horizontal="left" vertical="center" wrapText="1"/>
    </xf>
  </cellXfs>
  <cellStyles count="7">
    <cellStyle name="Обычный" xfId="0" builtinId="0"/>
    <cellStyle name="Обычный 2" xfId="5"/>
    <cellStyle name="Обычный 2 2" xfId="4"/>
    <cellStyle name="Обычный 2 2 5" xfId="3"/>
    <cellStyle name="Обычный 2 3" xfId="2"/>
    <cellStyle name="Обычный_0.2 Сводная форма по РАСХОДАМ" xfId="6"/>
    <cellStyle name="Обычный_Оперотчет за январь-июль 2010 года 19.08.10 г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1"/>
  <sheetViews>
    <sheetView tabSelected="1" zoomScale="90" zoomScaleNormal="90" workbookViewId="0">
      <selection activeCell="B8" sqref="B8:E9"/>
    </sheetView>
  </sheetViews>
  <sheetFormatPr defaultColWidth="9.140625" defaultRowHeight="15" x14ac:dyDescent="0.25"/>
  <cols>
    <col min="1" max="1" width="24.5703125" style="42" customWidth="1"/>
    <col min="2" max="2" width="3" style="43" customWidth="1"/>
    <col min="3" max="3" width="3.28515625" style="43" customWidth="1"/>
    <col min="4" max="4" width="3.140625" style="43" customWidth="1"/>
    <col min="5" max="5" width="47.140625" style="44" customWidth="1"/>
    <col min="6" max="6" width="16.85546875" style="45" customWidth="1"/>
    <col min="7" max="7" width="15.85546875" style="46" customWidth="1"/>
    <col min="8" max="8" width="12.5703125" style="47" customWidth="1"/>
    <col min="9" max="9" width="14.5703125" style="32" bestFit="1" customWidth="1"/>
    <col min="10" max="10" width="9.140625" style="32"/>
    <col min="11" max="11" width="3.7109375" style="32" customWidth="1"/>
    <col min="12" max="12" width="9.140625" style="32" hidden="1" customWidth="1"/>
    <col min="13" max="16384" width="9.140625" style="32"/>
  </cols>
  <sheetData>
    <row r="1" spans="1:9" s="6" customFormat="1" ht="15.6" x14ac:dyDescent="0.35">
      <c r="A1" s="1"/>
      <c r="B1" s="1"/>
      <c r="C1" s="1"/>
      <c r="D1" s="1"/>
      <c r="E1" s="2"/>
      <c r="F1" s="3"/>
      <c r="G1" s="4"/>
      <c r="H1" s="5"/>
    </row>
    <row r="2" spans="1:9" s="7" customFormat="1" ht="16.5" x14ac:dyDescent="0.25">
      <c r="A2" s="212" t="s">
        <v>0</v>
      </c>
      <c r="B2" s="212"/>
      <c r="C2" s="212"/>
      <c r="D2" s="212"/>
      <c r="E2" s="212"/>
      <c r="F2" s="212"/>
      <c r="G2" s="212"/>
      <c r="H2" s="212"/>
    </row>
    <row r="3" spans="1:9" s="7" customFormat="1" ht="16.5" x14ac:dyDescent="0.25">
      <c r="A3" s="213" t="s">
        <v>1</v>
      </c>
      <c r="B3" s="213"/>
      <c r="C3" s="213"/>
      <c r="D3" s="213"/>
      <c r="E3" s="213"/>
      <c r="F3" s="213"/>
      <c r="G3" s="213"/>
      <c r="H3" s="213"/>
    </row>
    <row r="4" spans="1:9" s="7" customFormat="1" ht="16.5" x14ac:dyDescent="0.25">
      <c r="A4" s="213" t="s">
        <v>210</v>
      </c>
      <c r="B4" s="213"/>
      <c r="C4" s="213"/>
      <c r="D4" s="213"/>
      <c r="E4" s="213"/>
      <c r="F4" s="213"/>
      <c r="G4" s="213"/>
      <c r="H4" s="213"/>
    </row>
    <row r="5" spans="1:9" s="12" customFormat="1" ht="12.75" customHeight="1" x14ac:dyDescent="0.35">
      <c r="A5" s="8"/>
      <c r="B5" s="8"/>
      <c r="C5" s="8"/>
      <c r="D5" s="8"/>
      <c r="E5" s="8"/>
      <c r="F5" s="9"/>
      <c r="G5" s="10"/>
      <c r="H5" s="11"/>
    </row>
    <row r="6" spans="1:9" s="12" customFormat="1" ht="18.75" x14ac:dyDescent="0.25">
      <c r="A6" s="214" t="s">
        <v>2</v>
      </c>
      <c r="B6" s="214"/>
      <c r="C6" s="214"/>
      <c r="D6" s="214"/>
      <c r="E6" s="214"/>
      <c r="F6" s="214"/>
      <c r="G6" s="214"/>
      <c r="H6" s="214"/>
    </row>
    <row r="7" spans="1:9" s="12" customFormat="1" ht="18.75" x14ac:dyDescent="0.25">
      <c r="A7" s="13"/>
      <c r="B7" s="13"/>
      <c r="C7" s="13"/>
      <c r="D7" s="13"/>
      <c r="E7" s="13"/>
      <c r="F7" s="13"/>
      <c r="G7" s="14"/>
      <c r="H7" s="15" t="s">
        <v>281</v>
      </c>
    </row>
    <row r="8" spans="1:9" s="16" customFormat="1" ht="14.25" customHeight="1" x14ac:dyDescent="0.25">
      <c r="A8" s="215" t="s">
        <v>3</v>
      </c>
      <c r="B8" s="215" t="s">
        <v>4</v>
      </c>
      <c r="C8" s="215"/>
      <c r="D8" s="215"/>
      <c r="E8" s="215"/>
      <c r="F8" s="216" t="s">
        <v>214</v>
      </c>
      <c r="G8" s="215" t="s">
        <v>5</v>
      </c>
      <c r="H8" s="215"/>
    </row>
    <row r="9" spans="1:9" s="16" customFormat="1" ht="118.5" customHeight="1" x14ac:dyDescent="0.25">
      <c r="A9" s="215"/>
      <c r="B9" s="215"/>
      <c r="C9" s="215"/>
      <c r="D9" s="215"/>
      <c r="E9" s="215"/>
      <c r="F9" s="216"/>
      <c r="G9" s="103" t="s">
        <v>6</v>
      </c>
      <c r="H9" s="17" t="s">
        <v>211</v>
      </c>
    </row>
    <row r="10" spans="1:9" s="16" customFormat="1" ht="12.95" x14ac:dyDescent="0.35">
      <c r="A10" s="17">
        <v>1</v>
      </c>
      <c r="B10" s="215">
        <v>2</v>
      </c>
      <c r="C10" s="215"/>
      <c r="D10" s="215"/>
      <c r="E10" s="215"/>
      <c r="F10" s="101">
        <v>3</v>
      </c>
      <c r="G10" s="18">
        <v>4</v>
      </c>
      <c r="H10" s="102">
        <v>5</v>
      </c>
    </row>
    <row r="11" spans="1:9" s="16" customFormat="1" ht="20.45" customHeight="1" x14ac:dyDescent="0.25">
      <c r="A11" s="19"/>
      <c r="B11" s="217" t="s">
        <v>7</v>
      </c>
      <c r="C11" s="217"/>
      <c r="D11" s="217"/>
      <c r="E11" s="217"/>
      <c r="F11" s="125">
        <v>988156.54</v>
      </c>
      <c r="G11" s="125">
        <v>296158.59000000003</v>
      </c>
      <c r="H11" s="166">
        <f>G11*100/F11</f>
        <v>29.970817174371991</v>
      </c>
    </row>
    <row r="12" spans="1:9" s="16" customFormat="1" ht="12.75" x14ac:dyDescent="0.25">
      <c r="A12" s="20"/>
      <c r="B12" s="218" t="s">
        <v>8</v>
      </c>
      <c r="C12" s="218"/>
      <c r="D12" s="218"/>
      <c r="E12" s="218"/>
      <c r="F12" s="109"/>
      <c r="G12" s="109"/>
      <c r="H12" s="157"/>
    </row>
    <row r="13" spans="1:9" s="23" customFormat="1" ht="17.25" customHeight="1" x14ac:dyDescent="0.25">
      <c r="A13" s="22" t="s">
        <v>9</v>
      </c>
      <c r="B13" s="219" t="s">
        <v>10</v>
      </c>
      <c r="C13" s="219"/>
      <c r="D13" s="219"/>
      <c r="E13" s="219"/>
      <c r="F13" s="21">
        <v>830849.62</v>
      </c>
      <c r="G13" s="21">
        <v>188121.74</v>
      </c>
      <c r="H13" s="157">
        <f t="shared" ref="H13:H78" si="0">G13*100/F13</f>
        <v>22.642092560624871</v>
      </c>
      <c r="I13" s="99"/>
    </row>
    <row r="14" spans="1:9" s="23" customFormat="1" ht="30.75" customHeight="1" x14ac:dyDescent="0.25">
      <c r="A14" s="22" t="s">
        <v>11</v>
      </c>
      <c r="B14" s="220" t="s">
        <v>321</v>
      </c>
      <c r="C14" s="220"/>
      <c r="D14" s="220"/>
      <c r="E14" s="220"/>
      <c r="F14" s="21">
        <v>829826.24</v>
      </c>
      <c r="G14" s="21">
        <f>G15+G16</f>
        <v>190831.95</v>
      </c>
      <c r="H14" s="157">
        <f t="shared" si="0"/>
        <v>22.996615532427608</v>
      </c>
    </row>
    <row r="15" spans="1:9" s="23" customFormat="1" ht="41.25" customHeight="1" x14ac:dyDescent="0.25">
      <c r="A15" s="24" t="s">
        <v>12</v>
      </c>
      <c r="B15" s="211" t="s">
        <v>13</v>
      </c>
      <c r="C15" s="211"/>
      <c r="D15" s="211"/>
      <c r="E15" s="211"/>
      <c r="F15" s="120">
        <v>161199.5</v>
      </c>
      <c r="G15" s="120">
        <v>39667.040000000001</v>
      </c>
      <c r="H15" s="162">
        <f t="shared" si="0"/>
        <v>24.607421238899626</v>
      </c>
    </row>
    <row r="16" spans="1:9" s="23" customFormat="1" ht="30.6" customHeight="1" x14ac:dyDescent="0.25">
      <c r="A16" s="24" t="s">
        <v>14</v>
      </c>
      <c r="B16" s="211" t="s">
        <v>15</v>
      </c>
      <c r="C16" s="211"/>
      <c r="D16" s="211"/>
      <c r="E16" s="211"/>
      <c r="F16" s="120">
        <v>668626.73</v>
      </c>
      <c r="G16" s="120">
        <v>151164.91</v>
      </c>
      <c r="H16" s="162">
        <f t="shared" si="0"/>
        <v>22.608266050027645</v>
      </c>
    </row>
    <row r="17" spans="1:9" s="25" customFormat="1" ht="18" customHeight="1" x14ac:dyDescent="0.25">
      <c r="A17" s="22" t="s">
        <v>16</v>
      </c>
      <c r="B17" s="220" t="s">
        <v>17</v>
      </c>
      <c r="C17" s="220"/>
      <c r="D17" s="220"/>
      <c r="E17" s="220"/>
      <c r="F17" s="21">
        <f>F18+F24+F25</f>
        <v>1.25</v>
      </c>
      <c r="G17" s="21">
        <v>-0.4</v>
      </c>
      <c r="H17" s="157">
        <f t="shared" si="0"/>
        <v>-32</v>
      </c>
    </row>
    <row r="18" spans="1:9" s="25" customFormat="1" ht="27.6" customHeight="1" x14ac:dyDescent="0.25">
      <c r="A18" s="22" t="s">
        <v>18</v>
      </c>
      <c r="B18" s="222" t="s">
        <v>19</v>
      </c>
      <c r="C18" s="222"/>
      <c r="D18" s="222"/>
      <c r="E18" s="222"/>
      <c r="F18" s="21">
        <f>F20+F21+F22</f>
        <v>1.25</v>
      </c>
      <c r="G18" s="21">
        <f>G20+G21+G22</f>
        <v>-0.54300000000000004</v>
      </c>
      <c r="H18" s="157">
        <f t="shared" si="0"/>
        <v>-43.440000000000005</v>
      </c>
    </row>
    <row r="19" spans="1:9" s="25" customFormat="1" ht="14.25" x14ac:dyDescent="0.25">
      <c r="A19" s="24"/>
      <c r="B19" s="26"/>
      <c r="C19" s="211" t="s">
        <v>8</v>
      </c>
      <c r="D19" s="211"/>
      <c r="E19" s="211"/>
      <c r="F19" s="120"/>
      <c r="G19" s="120"/>
      <c r="H19" s="157"/>
    </row>
    <row r="20" spans="1:9" s="25" customFormat="1" ht="40.5" customHeight="1" x14ac:dyDescent="0.25">
      <c r="A20" s="24" t="s">
        <v>20</v>
      </c>
      <c r="B20" s="26"/>
      <c r="C20" s="211" t="s">
        <v>21</v>
      </c>
      <c r="D20" s="211"/>
      <c r="E20" s="211"/>
      <c r="F20" s="120">
        <v>1.25</v>
      </c>
      <c r="G20" s="120">
        <v>-0.66</v>
      </c>
      <c r="H20" s="162">
        <f t="shared" si="0"/>
        <v>-52.8</v>
      </c>
    </row>
    <row r="21" spans="1:9" s="25" customFormat="1" ht="44.1" customHeight="1" x14ac:dyDescent="0.25">
      <c r="A21" s="24" t="s">
        <v>22</v>
      </c>
      <c r="B21" s="26"/>
      <c r="C21" s="211" t="s">
        <v>23</v>
      </c>
      <c r="D21" s="211"/>
      <c r="E21" s="211"/>
      <c r="F21" s="111"/>
      <c r="G21" s="120">
        <v>1.7000000000000001E-2</v>
      </c>
      <c r="H21" s="157"/>
    </row>
    <row r="22" spans="1:9" s="25" customFormat="1" ht="41.45" customHeight="1" x14ac:dyDescent="0.25">
      <c r="A22" s="24" t="s">
        <v>24</v>
      </c>
      <c r="B22" s="26"/>
      <c r="C22" s="211" t="s">
        <v>25</v>
      </c>
      <c r="D22" s="211"/>
      <c r="E22" s="211"/>
      <c r="F22" s="111"/>
      <c r="G22" s="120">
        <v>0.1</v>
      </c>
      <c r="H22" s="157"/>
    </row>
    <row r="23" spans="1:9" s="25" customFormat="1" ht="40.9" customHeight="1" x14ac:dyDescent="0.25">
      <c r="A23" s="22" t="s">
        <v>207</v>
      </c>
      <c r="B23" s="223" t="s">
        <v>206</v>
      </c>
      <c r="C23" s="223"/>
      <c r="D23" s="223"/>
      <c r="E23" s="223"/>
      <c r="F23" s="111"/>
      <c r="G23" s="111"/>
      <c r="H23" s="110"/>
    </row>
    <row r="24" spans="1:9" s="25" customFormat="1" ht="27.75" customHeight="1" x14ac:dyDescent="0.25">
      <c r="A24" s="22" t="s">
        <v>26</v>
      </c>
      <c r="B24" s="223" t="s">
        <v>27</v>
      </c>
      <c r="C24" s="223"/>
      <c r="D24" s="223"/>
      <c r="E24" s="223"/>
      <c r="F24" s="21">
        <v>0</v>
      </c>
      <c r="G24" s="21">
        <v>-0.14000000000000001</v>
      </c>
      <c r="H24" s="110"/>
    </row>
    <row r="25" spans="1:9" s="25" customFormat="1" ht="17.25" customHeight="1" x14ac:dyDescent="0.25">
      <c r="A25" s="22" t="s">
        <v>28</v>
      </c>
      <c r="B25" s="222" t="s">
        <v>29</v>
      </c>
      <c r="C25" s="222"/>
      <c r="D25" s="222"/>
      <c r="E25" s="222"/>
      <c r="F25" s="21">
        <v>0</v>
      </c>
      <c r="G25" s="21">
        <v>0.27</v>
      </c>
      <c r="H25" s="110"/>
    </row>
    <row r="26" spans="1:9" s="25" customFormat="1" ht="36.6" customHeight="1" x14ac:dyDescent="0.25">
      <c r="A26" s="22" t="s">
        <v>30</v>
      </c>
      <c r="B26" s="224" t="s">
        <v>31</v>
      </c>
      <c r="C26" s="224"/>
      <c r="D26" s="224"/>
      <c r="E26" s="224"/>
      <c r="F26" s="21">
        <f>F27+F28+F29</f>
        <v>12.68</v>
      </c>
      <c r="G26" s="21">
        <f>G27+G28+G29</f>
        <v>126.2</v>
      </c>
      <c r="H26" s="157" t="s">
        <v>302</v>
      </c>
    </row>
    <row r="27" spans="1:9" s="25" customFormat="1" ht="14.25" x14ac:dyDescent="0.25">
      <c r="A27" s="34" t="s">
        <v>263</v>
      </c>
      <c r="B27" s="221" t="s">
        <v>305</v>
      </c>
      <c r="C27" s="221"/>
      <c r="D27" s="221"/>
      <c r="E27" s="221"/>
      <c r="F27" s="120">
        <v>8.48</v>
      </c>
      <c r="G27" s="120">
        <v>0.11</v>
      </c>
      <c r="H27" s="162">
        <f t="shared" si="0"/>
        <v>1.2971698113207546</v>
      </c>
    </row>
    <row r="28" spans="1:9" s="25" customFormat="1" ht="14.25" x14ac:dyDescent="0.25">
      <c r="A28" s="24" t="s">
        <v>32</v>
      </c>
      <c r="B28" s="221" t="s">
        <v>306</v>
      </c>
      <c r="C28" s="221"/>
      <c r="D28" s="221"/>
      <c r="E28" s="221"/>
      <c r="F28" s="120">
        <v>4.2</v>
      </c>
      <c r="G28" s="120">
        <v>-2</v>
      </c>
      <c r="H28" s="110"/>
    </row>
    <row r="29" spans="1:9" s="25" customFormat="1" ht="28.5" customHeight="1" x14ac:dyDescent="0.25">
      <c r="A29" s="24" t="s">
        <v>33</v>
      </c>
      <c r="B29" s="211" t="s">
        <v>307</v>
      </c>
      <c r="C29" s="211"/>
      <c r="D29" s="211"/>
      <c r="E29" s="211"/>
      <c r="F29" s="120"/>
      <c r="G29" s="120">
        <v>128.09</v>
      </c>
      <c r="H29" s="110"/>
    </row>
    <row r="30" spans="1:9" s="25" customFormat="1" ht="40.9" customHeight="1" x14ac:dyDescent="0.25">
      <c r="A30" s="22" t="s">
        <v>34</v>
      </c>
      <c r="B30" s="220" t="s">
        <v>35</v>
      </c>
      <c r="C30" s="220"/>
      <c r="D30" s="220"/>
      <c r="E30" s="220"/>
      <c r="F30" s="21">
        <f>F31+F34</f>
        <v>0</v>
      </c>
      <c r="G30" s="21">
        <f>G31+G34</f>
        <v>0</v>
      </c>
      <c r="H30" s="157"/>
    </row>
    <row r="31" spans="1:9" s="25" customFormat="1" ht="16.5" customHeight="1" x14ac:dyDescent="0.25">
      <c r="A31" s="24" t="s">
        <v>36</v>
      </c>
      <c r="B31" s="222" t="s">
        <v>37</v>
      </c>
      <c r="C31" s="222"/>
      <c r="D31" s="222"/>
      <c r="E31" s="222"/>
      <c r="F31" s="21">
        <f>F32+F33+F34</f>
        <v>0</v>
      </c>
      <c r="G31" s="21">
        <f>G32+G33+G34</f>
        <v>0</v>
      </c>
      <c r="H31" s="157"/>
    </row>
    <row r="32" spans="1:9" s="25" customFormat="1" ht="53.25" customHeight="1" x14ac:dyDescent="0.25">
      <c r="A32" s="34" t="s">
        <v>38</v>
      </c>
      <c r="B32" s="158"/>
      <c r="C32" s="211" t="s">
        <v>39</v>
      </c>
      <c r="D32" s="211"/>
      <c r="E32" s="211"/>
      <c r="F32" s="120"/>
      <c r="G32" s="120"/>
      <c r="H32" s="157"/>
      <c r="I32" s="104"/>
    </row>
    <row r="33" spans="1:9" s="25" customFormat="1" ht="53.25" customHeight="1" x14ac:dyDescent="0.25">
      <c r="A33" s="24" t="s">
        <v>40</v>
      </c>
      <c r="B33" s="158"/>
      <c r="C33" s="211" t="s">
        <v>41</v>
      </c>
      <c r="D33" s="211"/>
      <c r="E33" s="211"/>
      <c r="F33" s="120"/>
      <c r="G33" s="120"/>
      <c r="H33" s="157"/>
    </row>
    <row r="34" spans="1:9" s="25" customFormat="1" ht="28.5" customHeight="1" x14ac:dyDescent="0.25">
      <c r="A34" s="24" t="s">
        <v>42</v>
      </c>
      <c r="B34" s="159"/>
      <c r="C34" s="211" t="s">
        <v>287</v>
      </c>
      <c r="D34" s="211"/>
      <c r="E34" s="211"/>
      <c r="F34" s="120"/>
      <c r="G34" s="120"/>
      <c r="H34" s="157"/>
    </row>
    <row r="35" spans="1:9" s="25" customFormat="1" ht="27.75" customHeight="1" x14ac:dyDescent="0.25">
      <c r="A35" s="22" t="s">
        <v>43</v>
      </c>
      <c r="B35" s="223" t="s">
        <v>323</v>
      </c>
      <c r="C35" s="223"/>
      <c r="D35" s="223"/>
      <c r="E35" s="223"/>
      <c r="F35" s="21">
        <f>F38+F37+F36</f>
        <v>417.13</v>
      </c>
      <c r="G35" s="21">
        <v>194.35</v>
      </c>
      <c r="H35" s="157">
        <f t="shared" si="0"/>
        <v>46.592189485292359</v>
      </c>
    </row>
    <row r="36" spans="1:9" s="25" customFormat="1" ht="27.75" customHeight="1" x14ac:dyDescent="0.25">
      <c r="A36" s="34" t="s">
        <v>303</v>
      </c>
      <c r="B36" s="226" t="s">
        <v>322</v>
      </c>
      <c r="C36" s="226"/>
      <c r="D36" s="226"/>
      <c r="E36" s="226"/>
      <c r="F36" s="160"/>
      <c r="G36" s="122">
        <v>1.6E-2</v>
      </c>
      <c r="H36" s="161"/>
    </row>
    <row r="37" spans="1:9" s="25" customFormat="1" ht="15" customHeight="1" x14ac:dyDescent="0.25">
      <c r="A37" s="24" t="s">
        <v>44</v>
      </c>
      <c r="B37" s="225" t="s">
        <v>45</v>
      </c>
      <c r="C37" s="225"/>
      <c r="D37" s="225"/>
      <c r="E37" s="225"/>
      <c r="F37" s="120">
        <v>417.13</v>
      </c>
      <c r="G37" s="120">
        <v>194.34</v>
      </c>
      <c r="H37" s="162">
        <f>G37*100/F37</f>
        <v>46.589792151127945</v>
      </c>
    </row>
    <row r="38" spans="1:9" s="25" customFormat="1" ht="16.149999999999999" customHeight="1" x14ac:dyDescent="0.25">
      <c r="A38" s="24" t="s">
        <v>216</v>
      </c>
      <c r="B38" s="225" t="s">
        <v>215</v>
      </c>
      <c r="C38" s="225"/>
      <c r="D38" s="225"/>
      <c r="E38" s="225"/>
      <c r="F38" s="120"/>
      <c r="G38" s="120"/>
      <c r="H38" s="157"/>
    </row>
    <row r="39" spans="1:9" s="25" customFormat="1" ht="32.25" customHeight="1" x14ac:dyDescent="0.25">
      <c r="A39" s="22" t="s">
        <v>46</v>
      </c>
      <c r="B39" s="220" t="s">
        <v>47</v>
      </c>
      <c r="C39" s="220"/>
      <c r="D39" s="220"/>
      <c r="E39" s="220"/>
      <c r="F39" s="21">
        <f>F40+F41</f>
        <v>0.24</v>
      </c>
      <c r="G39" s="21">
        <f>G40+G41</f>
        <v>4.3999999999999997E-2</v>
      </c>
      <c r="H39" s="157">
        <f t="shared" si="0"/>
        <v>18.333333333333332</v>
      </c>
    </row>
    <row r="40" spans="1:9" s="25" customFormat="1" ht="69.599999999999994" customHeight="1" x14ac:dyDescent="0.25">
      <c r="A40" s="24" t="s">
        <v>48</v>
      </c>
      <c r="B40" s="211" t="s">
        <v>49</v>
      </c>
      <c r="C40" s="211"/>
      <c r="D40" s="211"/>
      <c r="E40" s="211"/>
      <c r="F40" s="120">
        <v>0.24</v>
      </c>
      <c r="G40" s="120">
        <v>4.3999999999999997E-2</v>
      </c>
      <c r="H40" s="162">
        <f t="shared" si="0"/>
        <v>18.333333333333332</v>
      </c>
    </row>
    <row r="41" spans="1:9" s="25" customFormat="1" ht="15" customHeight="1" x14ac:dyDescent="0.25">
      <c r="A41" s="24" t="s">
        <v>217</v>
      </c>
      <c r="B41" s="225" t="s">
        <v>50</v>
      </c>
      <c r="C41" s="225"/>
      <c r="D41" s="225"/>
      <c r="E41" s="225"/>
      <c r="F41" s="111"/>
      <c r="G41" s="111"/>
      <c r="H41" s="110"/>
    </row>
    <row r="42" spans="1:9" s="27" customFormat="1" ht="15.75" customHeight="1" x14ac:dyDescent="0.25">
      <c r="A42" s="22" t="s">
        <v>51</v>
      </c>
      <c r="B42" s="220" t="s">
        <v>52</v>
      </c>
      <c r="C42" s="220"/>
      <c r="D42" s="220"/>
      <c r="E42" s="220"/>
      <c r="F42" s="21">
        <f>F43+F44+F48</f>
        <v>106.65</v>
      </c>
      <c r="G42" s="21">
        <f>G43+G44+G48</f>
        <v>96.240000000000009</v>
      </c>
      <c r="H42" s="157">
        <f t="shared" si="0"/>
        <v>90.239099859353018</v>
      </c>
    </row>
    <row r="43" spans="1:9" s="27" customFormat="1" ht="93.75" customHeight="1" x14ac:dyDescent="0.25">
      <c r="A43" s="34" t="s">
        <v>53</v>
      </c>
      <c r="B43" s="227" t="s">
        <v>324</v>
      </c>
      <c r="C43" s="227"/>
      <c r="D43" s="227"/>
      <c r="E43" s="227"/>
      <c r="F43" s="120">
        <v>2.88</v>
      </c>
      <c r="G43" s="120">
        <v>2.41</v>
      </c>
      <c r="H43" s="162">
        <f t="shared" si="0"/>
        <v>83.680555555555557</v>
      </c>
      <c r="I43" s="21"/>
    </row>
    <row r="44" spans="1:9" s="27" customFormat="1" ht="87.75" customHeight="1" x14ac:dyDescent="0.25">
      <c r="A44" s="24" t="s">
        <v>54</v>
      </c>
      <c r="B44" s="227" t="s">
        <v>325</v>
      </c>
      <c r="C44" s="227"/>
      <c r="D44" s="227"/>
      <c r="E44" s="227"/>
      <c r="F44" s="120">
        <v>43.09</v>
      </c>
      <c r="G44" s="120">
        <v>30.35</v>
      </c>
      <c r="H44" s="162">
        <f t="shared" si="0"/>
        <v>70.433975400324897</v>
      </c>
      <c r="I44" s="28"/>
    </row>
    <row r="45" spans="1:9" s="27" customFormat="1" ht="15.6" customHeight="1" x14ac:dyDescent="0.25">
      <c r="A45" s="24"/>
      <c r="B45" s="29"/>
      <c r="C45" s="226" t="s">
        <v>8</v>
      </c>
      <c r="D45" s="226"/>
      <c r="E45" s="226"/>
      <c r="F45" s="109"/>
      <c r="G45" s="109"/>
      <c r="H45" s="157"/>
    </row>
    <row r="46" spans="1:9" s="27" customFormat="1" ht="54" customHeight="1" x14ac:dyDescent="0.25">
      <c r="A46" s="24" t="s">
        <v>55</v>
      </c>
      <c r="B46" s="30"/>
      <c r="C46" s="227" t="s">
        <v>326</v>
      </c>
      <c r="D46" s="227"/>
      <c r="E46" s="227"/>
      <c r="F46" s="120">
        <v>15.89</v>
      </c>
      <c r="G46" s="120">
        <v>11.5</v>
      </c>
      <c r="H46" s="162">
        <f t="shared" si="0"/>
        <v>72.372561359345497</v>
      </c>
    </row>
    <row r="47" spans="1:9" s="27" customFormat="1" ht="41.25" customHeight="1" x14ac:dyDescent="0.25">
      <c r="A47" s="24" t="s">
        <v>56</v>
      </c>
      <c r="B47" s="30"/>
      <c r="C47" s="227" t="s">
        <v>327</v>
      </c>
      <c r="D47" s="227"/>
      <c r="E47" s="227"/>
      <c r="F47" s="120">
        <v>27.2</v>
      </c>
      <c r="G47" s="120">
        <v>18.850000000000001</v>
      </c>
      <c r="H47" s="162">
        <f t="shared" si="0"/>
        <v>69.301470588235304</v>
      </c>
    </row>
    <row r="48" spans="1:9" s="27" customFormat="1" ht="16.5" customHeight="1" x14ac:dyDescent="0.25">
      <c r="A48" s="24" t="s">
        <v>57</v>
      </c>
      <c r="B48" s="228" t="s">
        <v>218</v>
      </c>
      <c r="C48" s="228"/>
      <c r="D48" s="228"/>
      <c r="E48" s="228"/>
      <c r="F48" s="21">
        <f>F50+F51+F52+F53+F54+F55</f>
        <v>60.68</v>
      </c>
      <c r="G48" s="21">
        <f>G50+G51+G52+G53+G54+G55</f>
        <v>63.48</v>
      </c>
      <c r="H48" s="157">
        <f t="shared" si="0"/>
        <v>104.61437046802901</v>
      </c>
    </row>
    <row r="49" spans="1:8" s="27" customFormat="1" ht="15" customHeight="1" x14ac:dyDescent="0.25">
      <c r="A49" s="24"/>
      <c r="B49" s="31"/>
      <c r="C49" s="226" t="s">
        <v>8</v>
      </c>
      <c r="D49" s="226"/>
      <c r="E49" s="226"/>
      <c r="F49" s="109"/>
      <c r="G49" s="109"/>
      <c r="H49" s="110"/>
    </row>
    <row r="50" spans="1:8" s="27" customFormat="1" ht="93" customHeight="1" x14ac:dyDescent="0.25">
      <c r="A50" s="24" t="s">
        <v>58</v>
      </c>
      <c r="B50" s="31"/>
      <c r="C50" s="227" t="s">
        <v>59</v>
      </c>
      <c r="D50" s="227"/>
      <c r="E50" s="227"/>
      <c r="F50" s="120">
        <v>8</v>
      </c>
      <c r="G50" s="120">
        <v>51.01</v>
      </c>
      <c r="H50" s="162">
        <f t="shared" si="0"/>
        <v>637.625</v>
      </c>
    </row>
    <row r="51" spans="1:8" s="27" customFormat="1" ht="80.25" customHeight="1" x14ac:dyDescent="0.25">
      <c r="A51" s="24" t="s">
        <v>60</v>
      </c>
      <c r="B51" s="31"/>
      <c r="C51" s="227" t="s">
        <v>328</v>
      </c>
      <c r="D51" s="227"/>
      <c r="E51" s="227"/>
      <c r="F51" s="120">
        <v>0.53</v>
      </c>
      <c r="G51" s="120">
        <v>0.11</v>
      </c>
      <c r="H51" s="162">
        <f t="shared" si="0"/>
        <v>20.754716981132074</v>
      </c>
    </row>
    <row r="52" spans="1:8" s="27" customFormat="1" ht="52.5" customHeight="1" x14ac:dyDescent="0.25">
      <c r="A52" s="24" t="s">
        <v>61</v>
      </c>
      <c r="B52" s="31"/>
      <c r="C52" s="227" t="s">
        <v>329</v>
      </c>
      <c r="D52" s="227"/>
      <c r="E52" s="227"/>
      <c r="F52" s="122">
        <v>2.13</v>
      </c>
      <c r="G52" s="122"/>
      <c r="H52" s="162"/>
    </row>
    <row r="53" spans="1:8" s="27" customFormat="1" ht="39.75" customHeight="1" x14ac:dyDescent="0.25">
      <c r="A53" s="24" t="s">
        <v>62</v>
      </c>
      <c r="B53" s="31"/>
      <c r="C53" s="227" t="s">
        <v>63</v>
      </c>
      <c r="D53" s="227"/>
      <c r="E53" s="227"/>
      <c r="F53" s="120">
        <v>13.65</v>
      </c>
      <c r="G53" s="120">
        <v>9.94</v>
      </c>
      <c r="H53" s="162">
        <f t="shared" si="0"/>
        <v>72.820512820512818</v>
      </c>
    </row>
    <row r="54" spans="1:8" s="27" customFormat="1" ht="60.75" customHeight="1" x14ac:dyDescent="0.25">
      <c r="A54" s="24" t="s">
        <v>264</v>
      </c>
      <c r="B54" s="31"/>
      <c r="C54" s="227" t="s">
        <v>353</v>
      </c>
      <c r="D54" s="227"/>
      <c r="E54" s="227"/>
      <c r="F54" s="120"/>
      <c r="G54" s="120">
        <v>0.39</v>
      </c>
      <c r="H54" s="162"/>
    </row>
    <row r="55" spans="1:8" s="27" customFormat="1" ht="55.9" customHeight="1" x14ac:dyDescent="0.25">
      <c r="A55" s="24" t="s">
        <v>265</v>
      </c>
      <c r="B55" s="31"/>
      <c r="C55" s="227" t="s">
        <v>330</v>
      </c>
      <c r="D55" s="227"/>
      <c r="E55" s="227"/>
      <c r="F55" s="120">
        <v>36.369999999999997</v>
      </c>
      <c r="G55" s="120">
        <v>2.0299999999999998</v>
      </c>
      <c r="H55" s="162">
        <f t="shared" si="0"/>
        <v>5.5815232334341482</v>
      </c>
    </row>
    <row r="56" spans="1:8" s="27" customFormat="1" ht="20.45" customHeight="1" x14ac:dyDescent="0.25">
      <c r="A56" s="22" t="s">
        <v>64</v>
      </c>
      <c r="B56" s="222" t="s">
        <v>65</v>
      </c>
      <c r="C56" s="222"/>
      <c r="D56" s="222"/>
      <c r="E56" s="222"/>
      <c r="F56" s="21">
        <f>F57+F58+F59</f>
        <v>485.44</v>
      </c>
      <c r="G56" s="21">
        <f>G57+G58+G59</f>
        <v>-3126.6499999999996</v>
      </c>
      <c r="H56" s="110"/>
    </row>
    <row r="57" spans="1:8" s="25" customFormat="1" ht="15" customHeight="1" x14ac:dyDescent="0.25">
      <c r="A57" s="24" t="s">
        <v>219</v>
      </c>
      <c r="B57" s="225" t="s">
        <v>66</v>
      </c>
      <c r="C57" s="225"/>
      <c r="D57" s="225"/>
      <c r="E57" s="225"/>
      <c r="F57" s="111"/>
      <c r="G57" s="120">
        <v>2.0099999999999998</v>
      </c>
      <c r="H57" s="110"/>
    </row>
    <row r="58" spans="1:8" s="25" customFormat="1" ht="62.1" customHeight="1" x14ac:dyDescent="0.25">
      <c r="A58" s="24" t="s">
        <v>220</v>
      </c>
      <c r="B58" s="229" t="s">
        <v>288</v>
      </c>
      <c r="C58" s="229"/>
      <c r="D58" s="229"/>
      <c r="E58" s="229"/>
      <c r="F58" s="120">
        <v>318.49</v>
      </c>
      <c r="G58" s="120">
        <v>279.77</v>
      </c>
      <c r="H58" s="162">
        <f t="shared" si="0"/>
        <v>87.842632421740078</v>
      </c>
    </row>
    <row r="59" spans="1:8" s="25" customFormat="1" ht="17.25" customHeight="1" x14ac:dyDescent="0.25">
      <c r="A59" s="24" t="s">
        <v>221</v>
      </c>
      <c r="B59" s="221" t="s">
        <v>67</v>
      </c>
      <c r="C59" s="221"/>
      <c r="D59" s="221"/>
      <c r="E59" s="221"/>
      <c r="F59" s="120">
        <v>166.95</v>
      </c>
      <c r="G59" s="120">
        <v>-3408.43</v>
      </c>
      <c r="H59" s="110"/>
    </row>
    <row r="60" spans="1:8" s="25" customFormat="1" ht="40.5" customHeight="1" x14ac:dyDescent="0.25">
      <c r="A60" s="121"/>
      <c r="B60" s="222" t="s">
        <v>68</v>
      </c>
      <c r="C60" s="222"/>
      <c r="D60" s="222"/>
      <c r="E60" s="222"/>
      <c r="F60" s="109"/>
      <c r="G60" s="109"/>
      <c r="H60" s="110"/>
    </row>
    <row r="61" spans="1:8" s="25" customFormat="1" ht="16.5" customHeight="1" x14ac:dyDescent="0.25">
      <c r="A61" s="22" t="s">
        <v>69</v>
      </c>
      <c r="B61" s="222" t="s">
        <v>70</v>
      </c>
      <c r="C61" s="222"/>
      <c r="D61" s="222"/>
      <c r="E61" s="222"/>
      <c r="F61" s="21">
        <f>F62+F86+F87</f>
        <v>157306.92750000002</v>
      </c>
      <c r="G61" s="21">
        <f>G62+G86+G87</f>
        <v>108036.84999999999</v>
      </c>
      <c r="H61" s="157">
        <f t="shared" si="0"/>
        <v>68.679016059225987</v>
      </c>
    </row>
    <row r="62" spans="1:8" s="25" customFormat="1" ht="39.6" customHeight="1" x14ac:dyDescent="0.25">
      <c r="A62" s="22" t="s">
        <v>71</v>
      </c>
      <c r="B62" s="224" t="s">
        <v>72</v>
      </c>
      <c r="C62" s="224"/>
      <c r="D62" s="224"/>
      <c r="E62" s="224"/>
      <c r="F62" s="21">
        <f>SUM(F63:F85)</f>
        <v>157306.92750000002</v>
      </c>
      <c r="G62" s="21">
        <v>111629.93</v>
      </c>
      <c r="H62" s="157">
        <f t="shared" si="0"/>
        <v>70.963136699748958</v>
      </c>
    </row>
    <row r="63" spans="1:8" s="25" customFormat="1" ht="78" customHeight="1" x14ac:dyDescent="0.25">
      <c r="A63" s="24" t="s">
        <v>73</v>
      </c>
      <c r="B63" s="211" t="s">
        <v>74</v>
      </c>
      <c r="C63" s="211"/>
      <c r="D63" s="211"/>
      <c r="E63" s="211"/>
      <c r="F63" s="120">
        <v>14.18</v>
      </c>
      <c r="G63" s="120">
        <v>3.55</v>
      </c>
      <c r="H63" s="162">
        <f t="shared" si="0"/>
        <v>25.035260930888576</v>
      </c>
    </row>
    <row r="64" spans="1:8" s="25" customFormat="1" ht="30" customHeight="1" x14ac:dyDescent="0.25">
      <c r="A64" s="34" t="s">
        <v>213</v>
      </c>
      <c r="B64" s="227" t="s">
        <v>308</v>
      </c>
      <c r="C64" s="227"/>
      <c r="D64" s="227"/>
      <c r="E64" s="227"/>
      <c r="F64" s="122">
        <v>5.87</v>
      </c>
      <c r="G64" s="122">
        <v>5.87</v>
      </c>
      <c r="H64" s="163">
        <f t="shared" si="0"/>
        <v>100</v>
      </c>
    </row>
    <row r="65" spans="1:9" ht="90" customHeight="1" x14ac:dyDescent="0.25">
      <c r="A65" s="24" t="s">
        <v>75</v>
      </c>
      <c r="B65" s="211" t="s">
        <v>76</v>
      </c>
      <c r="C65" s="211"/>
      <c r="D65" s="211"/>
      <c r="E65" s="211"/>
      <c r="F65" s="123">
        <v>1.6E-2</v>
      </c>
      <c r="G65" s="123">
        <v>0.02</v>
      </c>
      <c r="H65" s="162">
        <v>100</v>
      </c>
    </row>
    <row r="66" spans="1:9" s="33" customFormat="1" ht="108" customHeight="1" x14ac:dyDescent="0.25">
      <c r="A66" s="24" t="s">
        <v>77</v>
      </c>
      <c r="B66" s="211" t="s">
        <v>78</v>
      </c>
      <c r="C66" s="211"/>
      <c r="D66" s="211"/>
      <c r="E66" s="211"/>
      <c r="F66" s="120">
        <v>0.316</v>
      </c>
      <c r="G66" s="120">
        <v>0.316</v>
      </c>
      <c r="H66" s="162">
        <f t="shared" si="0"/>
        <v>100</v>
      </c>
    </row>
    <row r="67" spans="1:9" s="33" customFormat="1" ht="43.15" customHeight="1" x14ac:dyDescent="0.25">
      <c r="A67" s="24" t="s">
        <v>79</v>
      </c>
      <c r="B67" s="211" t="s">
        <v>80</v>
      </c>
      <c r="C67" s="211"/>
      <c r="D67" s="211"/>
      <c r="E67" s="211"/>
      <c r="F67" s="120">
        <v>196.64</v>
      </c>
      <c r="G67" s="120">
        <v>49.16</v>
      </c>
      <c r="H67" s="162">
        <f t="shared" si="0"/>
        <v>25</v>
      </c>
    </row>
    <row r="68" spans="1:9" s="33" customFormat="1" ht="43.15" customHeight="1" x14ac:dyDescent="0.25">
      <c r="A68" s="24" t="s">
        <v>81</v>
      </c>
      <c r="B68" s="211" t="s">
        <v>82</v>
      </c>
      <c r="C68" s="211"/>
      <c r="D68" s="211"/>
      <c r="E68" s="211"/>
      <c r="F68" s="120">
        <v>6577.41</v>
      </c>
      <c r="G68" s="120">
        <v>1644.35</v>
      </c>
      <c r="H68" s="162">
        <f t="shared" si="0"/>
        <v>24.999961991118084</v>
      </c>
    </row>
    <row r="69" spans="1:9" s="33" customFormat="1" ht="44.25" customHeight="1" x14ac:dyDescent="0.25">
      <c r="A69" s="24" t="s">
        <v>83</v>
      </c>
      <c r="B69" s="211" t="s">
        <v>84</v>
      </c>
      <c r="C69" s="211"/>
      <c r="D69" s="211"/>
      <c r="E69" s="211"/>
      <c r="F69" s="120">
        <v>3.5499999999999997E-2</v>
      </c>
      <c r="G69" s="120">
        <v>3.5000000000000003E-2</v>
      </c>
      <c r="H69" s="162">
        <f t="shared" si="0"/>
        <v>98.591549295774669</v>
      </c>
      <c r="I69" s="100"/>
    </row>
    <row r="70" spans="1:9" s="128" customFormat="1" ht="42" customHeight="1" x14ac:dyDescent="0.25">
      <c r="A70" s="34" t="s">
        <v>85</v>
      </c>
      <c r="B70" s="227" t="s">
        <v>309</v>
      </c>
      <c r="C70" s="227"/>
      <c r="D70" s="227"/>
      <c r="E70" s="227"/>
      <c r="F70" s="122"/>
      <c r="G70" s="122">
        <v>4103.46</v>
      </c>
      <c r="H70" s="163"/>
      <c r="I70" s="164"/>
    </row>
    <row r="71" spans="1:9" s="33" customFormat="1" ht="78" customHeight="1" x14ac:dyDescent="0.25">
      <c r="A71" s="34" t="s">
        <v>208</v>
      </c>
      <c r="B71" s="227" t="s">
        <v>310</v>
      </c>
      <c r="C71" s="227"/>
      <c r="D71" s="227"/>
      <c r="E71" s="227"/>
      <c r="F71" s="122">
        <v>3032.58</v>
      </c>
      <c r="G71" s="122">
        <v>758.15</v>
      </c>
      <c r="H71" s="163">
        <f t="shared" si="0"/>
        <v>25.000164876112091</v>
      </c>
      <c r="I71" s="100"/>
    </row>
    <row r="72" spans="1:9" s="33" customFormat="1" ht="45" customHeight="1" x14ac:dyDescent="0.25">
      <c r="A72" s="24" t="s">
        <v>86</v>
      </c>
      <c r="B72" s="211" t="s">
        <v>334</v>
      </c>
      <c r="C72" s="211"/>
      <c r="D72" s="211"/>
      <c r="E72" s="211"/>
      <c r="F72" s="120">
        <v>37279.61</v>
      </c>
      <c r="G72" s="120">
        <v>9319.9</v>
      </c>
      <c r="H72" s="162">
        <f t="shared" si="0"/>
        <v>24.999993293921261</v>
      </c>
      <c r="I72" s="100"/>
    </row>
    <row r="73" spans="1:9" s="33" customFormat="1" ht="68.45" customHeight="1" x14ac:dyDescent="0.25">
      <c r="A73" s="24" t="s">
        <v>87</v>
      </c>
      <c r="B73" s="211" t="s">
        <v>282</v>
      </c>
      <c r="C73" s="211"/>
      <c r="D73" s="211"/>
      <c r="E73" s="211"/>
      <c r="F73" s="120">
        <v>14265.27</v>
      </c>
      <c r="G73" s="120">
        <v>2358.79</v>
      </c>
      <c r="H73" s="162">
        <f t="shared" si="0"/>
        <v>16.535193515439946</v>
      </c>
      <c r="I73" s="100"/>
    </row>
    <row r="74" spans="1:9" s="33" customFormat="1" ht="43.5" customHeight="1" x14ac:dyDescent="0.25">
      <c r="A74" s="34" t="s">
        <v>88</v>
      </c>
      <c r="B74" s="227" t="s">
        <v>283</v>
      </c>
      <c r="C74" s="227"/>
      <c r="D74" s="227"/>
      <c r="E74" s="227"/>
      <c r="F74" s="122"/>
      <c r="G74" s="122"/>
      <c r="H74" s="163"/>
      <c r="I74" s="100"/>
    </row>
    <row r="75" spans="1:9" s="33" customFormat="1" ht="29.25" customHeight="1" x14ac:dyDescent="0.25">
      <c r="A75" s="24" t="s">
        <v>89</v>
      </c>
      <c r="B75" s="211" t="s">
        <v>331</v>
      </c>
      <c r="C75" s="211"/>
      <c r="D75" s="211"/>
      <c r="E75" s="211"/>
      <c r="F75" s="120">
        <v>60.82</v>
      </c>
      <c r="G75" s="120">
        <v>15.21</v>
      </c>
      <c r="H75" s="162">
        <f t="shared" si="0"/>
        <v>25.008220979940809</v>
      </c>
      <c r="I75" s="100"/>
    </row>
    <row r="76" spans="1:9" s="33" customFormat="1" x14ac:dyDescent="0.25">
      <c r="A76" s="24" t="s">
        <v>90</v>
      </c>
      <c r="B76" s="211" t="s">
        <v>284</v>
      </c>
      <c r="C76" s="211"/>
      <c r="D76" s="211"/>
      <c r="E76" s="211"/>
      <c r="F76" s="120">
        <v>89691.71</v>
      </c>
      <c r="G76" s="120">
        <v>89691.71</v>
      </c>
      <c r="H76" s="162">
        <f t="shared" si="0"/>
        <v>99.999999999999986</v>
      </c>
      <c r="I76" s="100"/>
    </row>
    <row r="77" spans="1:9" s="33" customFormat="1" ht="27.75" customHeight="1" x14ac:dyDescent="0.25">
      <c r="A77" s="34" t="s">
        <v>91</v>
      </c>
      <c r="B77" s="227" t="s">
        <v>285</v>
      </c>
      <c r="C77" s="227"/>
      <c r="D77" s="227"/>
      <c r="E77" s="227"/>
      <c r="F77" s="122"/>
      <c r="G77" s="122"/>
      <c r="H77" s="112"/>
      <c r="I77" s="100"/>
    </row>
    <row r="78" spans="1:9" s="33" customFormat="1" ht="54" customHeight="1" x14ac:dyDescent="0.25">
      <c r="A78" s="34" t="s">
        <v>92</v>
      </c>
      <c r="B78" s="227" t="s">
        <v>93</v>
      </c>
      <c r="C78" s="227"/>
      <c r="D78" s="227"/>
      <c r="E78" s="227"/>
      <c r="F78" s="122">
        <v>5882.47</v>
      </c>
      <c r="G78" s="122">
        <v>1470.62</v>
      </c>
      <c r="H78" s="163">
        <f t="shared" si="0"/>
        <v>25.000042499154265</v>
      </c>
      <c r="I78" s="100"/>
    </row>
    <row r="79" spans="1:9" s="33" customFormat="1" ht="42" customHeight="1" x14ac:dyDescent="0.25">
      <c r="A79" s="34" t="s">
        <v>212</v>
      </c>
      <c r="B79" s="227" t="s">
        <v>286</v>
      </c>
      <c r="C79" s="227"/>
      <c r="D79" s="227"/>
      <c r="E79" s="227"/>
      <c r="F79" s="122">
        <v>300</v>
      </c>
      <c r="G79" s="122"/>
      <c r="H79" s="163"/>
      <c r="I79" s="100"/>
    </row>
    <row r="80" spans="1:9" s="33" customFormat="1" ht="106.5" customHeight="1" x14ac:dyDescent="0.25">
      <c r="A80" s="34" t="s">
        <v>94</v>
      </c>
      <c r="B80" s="230" t="s">
        <v>332</v>
      </c>
      <c r="C80" s="230"/>
      <c r="D80" s="230"/>
      <c r="E80" s="230"/>
      <c r="F80" s="122"/>
      <c r="G80" s="122">
        <v>2208.81</v>
      </c>
      <c r="H80" s="163"/>
      <c r="I80" s="100"/>
    </row>
    <row r="81" spans="1:9" s="33" customFormat="1" ht="33" customHeight="1" x14ac:dyDescent="0.25">
      <c r="A81" s="24" t="s">
        <v>95</v>
      </c>
      <c r="B81" s="211" t="s">
        <v>311</v>
      </c>
      <c r="C81" s="211"/>
      <c r="D81" s="211"/>
      <c r="E81" s="211"/>
      <c r="F81" s="123"/>
      <c r="G81" s="123"/>
      <c r="H81" s="162"/>
      <c r="I81" s="100"/>
    </row>
    <row r="82" spans="1:9" s="33" customFormat="1" ht="57" customHeight="1" x14ac:dyDescent="0.25">
      <c r="A82" s="34" t="s">
        <v>209</v>
      </c>
      <c r="B82" s="227" t="s">
        <v>312</v>
      </c>
      <c r="C82" s="227"/>
      <c r="D82" s="227"/>
      <c r="E82" s="227"/>
      <c r="F82" s="123"/>
      <c r="G82" s="123"/>
      <c r="H82" s="162"/>
      <c r="I82" s="100"/>
    </row>
    <row r="83" spans="1:9" s="33" customFormat="1" ht="92.25" customHeight="1" x14ac:dyDescent="0.25">
      <c r="A83" s="34" t="s">
        <v>96</v>
      </c>
      <c r="B83" s="227" t="s">
        <v>313</v>
      </c>
      <c r="C83" s="227"/>
      <c r="D83" s="227"/>
      <c r="E83" s="227"/>
      <c r="F83" s="165"/>
      <c r="G83" s="165"/>
      <c r="H83" s="162"/>
      <c r="I83" s="100"/>
    </row>
    <row r="84" spans="1:9" s="33" customFormat="1" ht="104.25" customHeight="1" x14ac:dyDescent="0.25">
      <c r="A84" s="34" t="s">
        <v>97</v>
      </c>
      <c r="B84" s="230" t="s">
        <v>333</v>
      </c>
      <c r="C84" s="230"/>
      <c r="D84" s="230"/>
      <c r="E84" s="230"/>
      <c r="F84" s="122"/>
      <c r="G84" s="122"/>
      <c r="H84" s="112"/>
      <c r="I84" s="100"/>
    </row>
    <row r="85" spans="1:9" s="33" customFormat="1" ht="17.25" customHeight="1" x14ac:dyDescent="0.25">
      <c r="A85" s="24" t="s">
        <v>98</v>
      </c>
      <c r="B85" s="225" t="s">
        <v>99</v>
      </c>
      <c r="C85" s="225"/>
      <c r="D85" s="225"/>
      <c r="E85" s="225"/>
      <c r="F85" s="123"/>
      <c r="G85" s="123"/>
      <c r="H85" s="157"/>
      <c r="I85" s="100"/>
    </row>
    <row r="86" spans="1:9" s="33" customFormat="1" ht="93" customHeight="1" x14ac:dyDescent="0.25">
      <c r="A86" s="22" t="s">
        <v>100</v>
      </c>
      <c r="B86" s="232" t="s">
        <v>101</v>
      </c>
      <c r="C86" s="232"/>
      <c r="D86" s="232"/>
      <c r="E86" s="232"/>
      <c r="F86" s="21">
        <v>0</v>
      </c>
      <c r="G86" s="21">
        <v>19.329999999999998</v>
      </c>
      <c r="H86" s="110"/>
      <c r="I86" s="100"/>
    </row>
    <row r="87" spans="1:9" s="33" customFormat="1" ht="42" customHeight="1" x14ac:dyDescent="0.25">
      <c r="A87" s="22" t="s">
        <v>102</v>
      </c>
      <c r="B87" s="223" t="s">
        <v>103</v>
      </c>
      <c r="C87" s="223"/>
      <c r="D87" s="223"/>
      <c r="E87" s="223"/>
      <c r="F87" s="21">
        <f>F88+F89+F90</f>
        <v>0</v>
      </c>
      <c r="G87" s="21">
        <f>G88+G89+G90</f>
        <v>-3612.41</v>
      </c>
      <c r="H87" s="110"/>
      <c r="I87" s="100"/>
    </row>
    <row r="88" spans="1:9" s="33" customFormat="1" ht="69" customHeight="1" x14ac:dyDescent="0.25">
      <c r="A88" s="24" t="s">
        <v>104</v>
      </c>
      <c r="B88" s="211" t="s">
        <v>105</v>
      </c>
      <c r="C88" s="211"/>
      <c r="D88" s="211"/>
      <c r="E88" s="211"/>
      <c r="F88" s="109"/>
      <c r="G88" s="109"/>
      <c r="H88" s="110"/>
      <c r="I88" s="100"/>
    </row>
    <row r="89" spans="1:9" s="33" customFormat="1" ht="42.75" customHeight="1" x14ac:dyDescent="0.25">
      <c r="A89" s="24" t="s">
        <v>106</v>
      </c>
      <c r="B89" s="211" t="s">
        <v>289</v>
      </c>
      <c r="C89" s="211"/>
      <c r="D89" s="211"/>
      <c r="E89" s="211"/>
      <c r="F89" s="109"/>
      <c r="G89" s="109"/>
      <c r="H89" s="110"/>
      <c r="I89" s="100"/>
    </row>
    <row r="90" spans="1:9" s="33" customFormat="1" ht="54.75" customHeight="1" x14ac:dyDescent="0.25">
      <c r="A90" s="35" t="s">
        <v>107</v>
      </c>
      <c r="B90" s="231" t="s">
        <v>290</v>
      </c>
      <c r="C90" s="231"/>
      <c r="D90" s="231"/>
      <c r="E90" s="231"/>
      <c r="F90" s="113"/>
      <c r="G90" s="204">
        <v>-3612.41</v>
      </c>
      <c r="H90" s="114"/>
      <c r="I90" s="100"/>
    </row>
    <row r="91" spans="1:9" ht="15" customHeight="1" x14ac:dyDescent="0.25">
      <c r="A91" s="36"/>
      <c r="B91" s="37"/>
      <c r="C91" s="37"/>
      <c r="D91" s="37"/>
      <c r="E91" s="38"/>
      <c r="F91" s="39"/>
      <c r="G91" s="40"/>
      <c r="H91" s="41"/>
    </row>
    <row r="92" spans="1:9" ht="15" customHeight="1" x14ac:dyDescent="0.25"/>
    <row r="93" spans="1:9" ht="15" customHeight="1" x14ac:dyDescent="0.25"/>
    <row r="103" spans="1:8" x14ac:dyDescent="0.25">
      <c r="A103" s="32"/>
      <c r="B103" s="32"/>
      <c r="C103" s="32"/>
      <c r="D103" s="32"/>
      <c r="E103" s="32"/>
      <c r="F103" s="32"/>
      <c r="G103" s="32"/>
      <c r="H103" s="32"/>
    </row>
    <row r="104" spans="1:8" x14ac:dyDescent="0.25">
      <c r="A104" s="32"/>
      <c r="B104" s="32"/>
      <c r="C104" s="32"/>
      <c r="D104" s="32"/>
      <c r="E104" s="32"/>
      <c r="F104" s="32"/>
      <c r="G104" s="32"/>
      <c r="H104" s="32"/>
    </row>
    <row r="105" spans="1:8" x14ac:dyDescent="0.25">
      <c r="A105" s="32"/>
      <c r="B105" s="32"/>
      <c r="C105" s="32"/>
      <c r="D105" s="32"/>
      <c r="E105" s="32"/>
      <c r="F105" s="32"/>
      <c r="G105" s="32"/>
      <c r="H105" s="32"/>
    </row>
    <row r="106" spans="1:8" x14ac:dyDescent="0.25">
      <c r="A106" s="32"/>
      <c r="B106" s="32"/>
      <c r="C106" s="32"/>
      <c r="D106" s="32"/>
      <c r="E106" s="32"/>
      <c r="F106" s="32"/>
      <c r="G106" s="32"/>
      <c r="H106" s="32"/>
    </row>
    <row r="107" spans="1:8" x14ac:dyDescent="0.25">
      <c r="A107" s="32"/>
      <c r="B107" s="32"/>
      <c r="C107" s="32"/>
      <c r="D107" s="32"/>
      <c r="E107" s="32"/>
      <c r="F107" s="32"/>
      <c r="G107" s="32"/>
      <c r="H107" s="32"/>
    </row>
    <row r="108" spans="1:8" x14ac:dyDescent="0.25">
      <c r="A108" s="32"/>
      <c r="B108" s="32"/>
      <c r="C108" s="32"/>
      <c r="D108" s="32"/>
      <c r="E108" s="32"/>
      <c r="F108" s="32"/>
      <c r="G108" s="32"/>
      <c r="H108" s="32"/>
    </row>
    <row r="109" spans="1:8" x14ac:dyDescent="0.25">
      <c r="A109" s="32"/>
      <c r="B109" s="32"/>
      <c r="C109" s="32"/>
      <c r="D109" s="32"/>
      <c r="E109" s="32"/>
      <c r="F109" s="32"/>
      <c r="G109" s="32"/>
      <c r="H109" s="32"/>
    </row>
    <row r="110" spans="1:8" x14ac:dyDescent="0.25">
      <c r="A110" s="32"/>
      <c r="B110" s="32"/>
      <c r="C110" s="32"/>
      <c r="D110" s="32"/>
      <c r="E110" s="32"/>
      <c r="F110" s="32"/>
      <c r="G110" s="32"/>
      <c r="H110" s="32"/>
    </row>
    <row r="111" spans="1:8" x14ac:dyDescent="0.25">
      <c r="A111" s="32"/>
      <c r="B111" s="32"/>
      <c r="C111" s="32"/>
      <c r="D111" s="32"/>
      <c r="E111" s="32"/>
      <c r="F111" s="32"/>
      <c r="G111" s="32"/>
      <c r="H111" s="32"/>
    </row>
    <row r="112" spans="1:8" x14ac:dyDescent="0.25">
      <c r="A112" s="32"/>
      <c r="B112" s="32"/>
      <c r="C112" s="32"/>
      <c r="D112" s="32"/>
      <c r="E112" s="32"/>
      <c r="F112" s="32"/>
      <c r="G112" s="32"/>
      <c r="H112" s="32"/>
    </row>
    <row r="113" s="32" customFormat="1" x14ac:dyDescent="0.25"/>
    <row r="114" s="32" customFormat="1" x14ac:dyDescent="0.25"/>
    <row r="115" s="32" customFormat="1" x14ac:dyDescent="0.25"/>
    <row r="116" s="32" customFormat="1" x14ac:dyDescent="0.25"/>
    <row r="117" s="32" customFormat="1" x14ac:dyDescent="0.25"/>
    <row r="118" s="32" customFormat="1" x14ac:dyDescent="0.25"/>
    <row r="119" s="32" customFormat="1" x14ac:dyDescent="0.25"/>
    <row r="120" s="32" customFormat="1" x14ac:dyDescent="0.25"/>
    <row r="121" s="32" customFormat="1" x14ac:dyDescent="0.25"/>
    <row r="122" s="32" customFormat="1" x14ac:dyDescent="0.25"/>
    <row r="123" s="32" customFormat="1" x14ac:dyDescent="0.25"/>
    <row r="124" s="32" customFormat="1" x14ac:dyDescent="0.25"/>
    <row r="125" s="32" customFormat="1" x14ac:dyDescent="0.25"/>
    <row r="126" s="32" customFormat="1" x14ac:dyDescent="0.25"/>
    <row r="127" s="32" customFormat="1" x14ac:dyDescent="0.25"/>
    <row r="128" s="32" customFormat="1" x14ac:dyDescent="0.25"/>
    <row r="129" s="32" customFormat="1" x14ac:dyDescent="0.25"/>
    <row r="130" s="32" customFormat="1" x14ac:dyDescent="0.25"/>
    <row r="131" s="32" customFormat="1" x14ac:dyDescent="0.25"/>
    <row r="132" s="32" customFormat="1" x14ac:dyDescent="0.25"/>
    <row r="133" s="32" customFormat="1" x14ac:dyDescent="0.25"/>
    <row r="134" s="32" customFormat="1" x14ac:dyDescent="0.25"/>
    <row r="135" s="32" customFormat="1" x14ac:dyDescent="0.25"/>
    <row r="136" s="32" customFormat="1" x14ac:dyDescent="0.25"/>
    <row r="137" s="32" customFormat="1" x14ac:dyDescent="0.25"/>
    <row r="138" s="32" customFormat="1" x14ac:dyDescent="0.25"/>
    <row r="139" s="32" customFormat="1" x14ac:dyDescent="0.25"/>
    <row r="140" s="32" customFormat="1" x14ac:dyDescent="0.25"/>
    <row r="141" s="32" customFormat="1" x14ac:dyDescent="0.25"/>
    <row r="142" s="32" customFormat="1" x14ac:dyDescent="0.25"/>
    <row r="143" s="32" customFormat="1" x14ac:dyDescent="0.25"/>
    <row r="144" s="32" customFormat="1" x14ac:dyDescent="0.25"/>
    <row r="145" s="32" customFormat="1" x14ac:dyDescent="0.25"/>
    <row r="146" s="32" customFormat="1" x14ac:dyDescent="0.25"/>
    <row r="147" s="32" customFormat="1" x14ac:dyDescent="0.25"/>
    <row r="148" s="32" customFormat="1" x14ac:dyDescent="0.25"/>
    <row r="149" s="32" customFormat="1" x14ac:dyDescent="0.25"/>
    <row r="150" s="32" customFormat="1" x14ac:dyDescent="0.25"/>
    <row r="151" s="32" customFormat="1" x14ac:dyDescent="0.25"/>
    <row r="152" s="32" customFormat="1" x14ac:dyDescent="0.25"/>
    <row r="153" s="32" customFormat="1" x14ac:dyDescent="0.25"/>
    <row r="154" s="32" customFormat="1" x14ac:dyDescent="0.25"/>
    <row r="155" s="32" customFormat="1" x14ac:dyDescent="0.25"/>
    <row r="156" s="32" customFormat="1" x14ac:dyDescent="0.25"/>
    <row r="157" s="32" customFormat="1" x14ac:dyDescent="0.25"/>
    <row r="158" s="32" customFormat="1" x14ac:dyDescent="0.25"/>
    <row r="159" s="32" customFormat="1" x14ac:dyDescent="0.25"/>
    <row r="160" s="32" customFormat="1" x14ac:dyDescent="0.25"/>
    <row r="161" s="32" customFormat="1" x14ac:dyDescent="0.25"/>
    <row r="162" s="32" customFormat="1" x14ac:dyDescent="0.25"/>
    <row r="163" s="32" customFormat="1" x14ac:dyDescent="0.25"/>
    <row r="164" s="32" customFormat="1" x14ac:dyDescent="0.25"/>
    <row r="165" s="32" customFormat="1" x14ac:dyDescent="0.25"/>
    <row r="166" s="32" customFormat="1" x14ac:dyDescent="0.25"/>
    <row r="167" s="32" customFormat="1" x14ac:dyDescent="0.25"/>
    <row r="168" s="32" customFormat="1" x14ac:dyDescent="0.25"/>
    <row r="169" s="32" customFormat="1" x14ac:dyDescent="0.25"/>
    <row r="170" s="32" customFormat="1" x14ac:dyDescent="0.25"/>
    <row r="171" s="32" customFormat="1" x14ac:dyDescent="0.25"/>
    <row r="172" s="32" customFormat="1" x14ac:dyDescent="0.25"/>
    <row r="173" s="32" customFormat="1" x14ac:dyDescent="0.25"/>
    <row r="174" s="32" customFormat="1" x14ac:dyDescent="0.25"/>
    <row r="175" s="32" customFormat="1" x14ac:dyDescent="0.25"/>
    <row r="176" s="32" customFormat="1" x14ac:dyDescent="0.25"/>
    <row r="177" s="32" customFormat="1" x14ac:dyDescent="0.25"/>
    <row r="178" s="32" customFormat="1" x14ac:dyDescent="0.25"/>
    <row r="179" s="32" customFormat="1" x14ac:dyDescent="0.25"/>
    <row r="180" s="32" customFormat="1" x14ac:dyDescent="0.25"/>
    <row r="181" s="32" customFormat="1" x14ac:dyDescent="0.25"/>
    <row r="182" s="32" customFormat="1" x14ac:dyDescent="0.25"/>
    <row r="183" s="32" customFormat="1" x14ac:dyDescent="0.25"/>
    <row r="184" s="32" customFormat="1" x14ac:dyDescent="0.25"/>
    <row r="185" s="32" customFormat="1" x14ac:dyDescent="0.25"/>
    <row r="186" s="32" customFormat="1" x14ac:dyDescent="0.25"/>
    <row r="187" s="32" customFormat="1" x14ac:dyDescent="0.25"/>
    <row r="188" s="32" customFormat="1" x14ac:dyDescent="0.25"/>
    <row r="189" s="32" customFormat="1" x14ac:dyDescent="0.25"/>
    <row r="190" s="32" customFormat="1" x14ac:dyDescent="0.25"/>
    <row r="191" s="32" customFormat="1" x14ac:dyDescent="0.25"/>
    <row r="192" s="32" customFormat="1" x14ac:dyDescent="0.25"/>
    <row r="193" s="32" customFormat="1" x14ac:dyDescent="0.25"/>
    <row r="194" s="32" customFormat="1" x14ac:dyDescent="0.25"/>
    <row r="195" s="32" customFormat="1" x14ac:dyDescent="0.25"/>
    <row r="196" s="32" customFormat="1" x14ac:dyDescent="0.25"/>
    <row r="197" s="32" customFormat="1" x14ac:dyDescent="0.25"/>
    <row r="198" s="32" customFormat="1" x14ac:dyDescent="0.25"/>
    <row r="199" s="32" customFormat="1" x14ac:dyDescent="0.25"/>
    <row r="200" s="32" customFormat="1" x14ac:dyDescent="0.25"/>
    <row r="201" s="32" customFormat="1" x14ac:dyDescent="0.25"/>
    <row r="202" s="32" customFormat="1" x14ac:dyDescent="0.25"/>
    <row r="203" s="32" customFormat="1" x14ac:dyDescent="0.25"/>
    <row r="204" s="32" customFormat="1" x14ac:dyDescent="0.25"/>
    <row r="205" s="32" customFormat="1" x14ac:dyDescent="0.25"/>
    <row r="206" s="32" customFormat="1" x14ac:dyDescent="0.25"/>
    <row r="207" s="32" customFormat="1" x14ac:dyDescent="0.25"/>
    <row r="208" s="32" customFormat="1" x14ac:dyDescent="0.25"/>
    <row r="209" s="32" customFormat="1" x14ac:dyDescent="0.25"/>
    <row r="210" s="32" customFormat="1" x14ac:dyDescent="0.25"/>
    <row r="211" s="32" customFormat="1" x14ac:dyDescent="0.25"/>
  </sheetData>
  <mergeCells count="89">
    <mergeCell ref="B88:E88"/>
    <mergeCell ref="B89:E89"/>
    <mergeCell ref="B90:E90"/>
    <mergeCell ref="B81:E81"/>
    <mergeCell ref="B83:E83"/>
    <mergeCell ref="B84:E84"/>
    <mergeCell ref="B85:E85"/>
    <mergeCell ref="B86:E86"/>
    <mergeCell ref="B87:E87"/>
    <mergeCell ref="B82:E82"/>
    <mergeCell ref="B80:E80"/>
    <mergeCell ref="B67:E67"/>
    <mergeCell ref="B68:E68"/>
    <mergeCell ref="B69:E69"/>
    <mergeCell ref="B70:E70"/>
    <mergeCell ref="B72:E72"/>
    <mergeCell ref="B73:E73"/>
    <mergeCell ref="B74:E74"/>
    <mergeCell ref="B75:E75"/>
    <mergeCell ref="B76:E76"/>
    <mergeCell ref="B77:E77"/>
    <mergeCell ref="B78:E78"/>
    <mergeCell ref="B71:E71"/>
    <mergeCell ref="B79:E79"/>
    <mergeCell ref="B66:E66"/>
    <mergeCell ref="C54:E54"/>
    <mergeCell ref="C55:E55"/>
    <mergeCell ref="B56:E56"/>
    <mergeCell ref="B57:E57"/>
    <mergeCell ref="B58:E58"/>
    <mergeCell ref="B59:E59"/>
    <mergeCell ref="B60:E60"/>
    <mergeCell ref="B61:E61"/>
    <mergeCell ref="B62:E62"/>
    <mergeCell ref="B63:E63"/>
    <mergeCell ref="B65:E65"/>
    <mergeCell ref="B64:E64"/>
    <mergeCell ref="C53:E53"/>
    <mergeCell ref="B42:E42"/>
    <mergeCell ref="B43:E43"/>
    <mergeCell ref="B44:E44"/>
    <mergeCell ref="C45:E45"/>
    <mergeCell ref="C46:E46"/>
    <mergeCell ref="C47:E47"/>
    <mergeCell ref="B48:E48"/>
    <mergeCell ref="C49:E49"/>
    <mergeCell ref="C50:E50"/>
    <mergeCell ref="C51:E51"/>
    <mergeCell ref="C52:E52"/>
    <mergeCell ref="B41:E41"/>
    <mergeCell ref="B29:E29"/>
    <mergeCell ref="B30:E30"/>
    <mergeCell ref="B31:E31"/>
    <mergeCell ref="C32:E32"/>
    <mergeCell ref="C33:E33"/>
    <mergeCell ref="C34:E34"/>
    <mergeCell ref="B35:E35"/>
    <mergeCell ref="B38:E38"/>
    <mergeCell ref="B37:E37"/>
    <mergeCell ref="B39:E39"/>
    <mergeCell ref="B40:E40"/>
    <mergeCell ref="B36:E36"/>
    <mergeCell ref="B28:E28"/>
    <mergeCell ref="B16:E16"/>
    <mergeCell ref="B17:E17"/>
    <mergeCell ref="B18:E18"/>
    <mergeCell ref="C19:E19"/>
    <mergeCell ref="C20:E20"/>
    <mergeCell ref="C21:E21"/>
    <mergeCell ref="B23:E23"/>
    <mergeCell ref="C22:E22"/>
    <mergeCell ref="B24:E24"/>
    <mergeCell ref="B25:E25"/>
    <mergeCell ref="B26:E26"/>
    <mergeCell ref="B27:E27"/>
    <mergeCell ref="B15:E15"/>
    <mergeCell ref="A2:H2"/>
    <mergeCell ref="A3:H3"/>
    <mergeCell ref="A4:H4"/>
    <mergeCell ref="A6:H6"/>
    <mergeCell ref="A8:A9"/>
    <mergeCell ref="B8:E9"/>
    <mergeCell ref="F8:F9"/>
    <mergeCell ref="G8:H8"/>
    <mergeCell ref="B10:E10"/>
    <mergeCell ref="B11:E11"/>
    <mergeCell ref="B12:E12"/>
    <mergeCell ref="B13:E13"/>
    <mergeCell ref="B14:E14"/>
  </mergeCells>
  <pageMargins left="0.70866141732283472" right="0.70866141732283472" top="0.74803149606299213" bottom="0.74803149606299213" header="0.31496062992125984" footer="0.31496062992125984"/>
  <pageSetup paperSize="9" scale="69" fitToHeight="5" orientation="portrait" r:id="rId1"/>
  <headerFooter differentFirst="1">
    <oddHeader xml:space="preserve">&amp;C&amp;P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0"/>
  <sheetViews>
    <sheetView zoomScaleNormal="100" workbookViewId="0">
      <selection activeCell="D80" sqref="D80"/>
    </sheetView>
  </sheetViews>
  <sheetFormatPr defaultColWidth="9.140625" defaultRowHeight="15" x14ac:dyDescent="0.25"/>
  <cols>
    <col min="1" max="1" width="24.85546875" style="48" customWidth="1"/>
    <col min="2" max="2" width="3.140625" style="48" customWidth="1"/>
    <col min="3" max="3" width="2.28515625" style="48" customWidth="1"/>
    <col min="4" max="4" width="50.5703125" style="48" customWidth="1"/>
    <col min="5" max="5" width="17.7109375" style="48" customWidth="1"/>
    <col min="6" max="6" width="15" style="48" customWidth="1"/>
    <col min="7" max="7" width="16.28515625" style="48" customWidth="1"/>
    <col min="8" max="8" width="14.28515625" style="48" customWidth="1"/>
    <col min="9" max="9" width="14.85546875" style="48" customWidth="1"/>
    <col min="10" max="16384" width="9.140625" style="48"/>
  </cols>
  <sheetData>
    <row r="1" spans="1:9" ht="17.45" customHeight="1" x14ac:dyDescent="0.25">
      <c r="A1" s="238" t="s">
        <v>108</v>
      </c>
      <c r="B1" s="238"/>
      <c r="C1" s="238"/>
      <c r="D1" s="238"/>
      <c r="E1" s="238"/>
      <c r="F1" s="238"/>
      <c r="G1" s="238"/>
      <c r="H1" s="238"/>
      <c r="I1" s="238"/>
    </row>
    <row r="2" spans="1:9" ht="12.6" customHeight="1" x14ac:dyDescent="0.25">
      <c r="A2" s="49"/>
      <c r="B2" s="49"/>
      <c r="C2" s="49"/>
      <c r="D2" s="50"/>
      <c r="E2" s="51"/>
      <c r="F2" s="51"/>
      <c r="G2" s="52"/>
      <c r="H2" s="52"/>
      <c r="I2" s="53" t="s">
        <v>281</v>
      </c>
    </row>
    <row r="3" spans="1:9" s="54" customFormat="1" ht="21" customHeight="1" x14ac:dyDescent="0.2">
      <c r="A3" s="233" t="s">
        <v>109</v>
      </c>
      <c r="B3" s="233" t="s">
        <v>4</v>
      </c>
      <c r="C3" s="233"/>
      <c r="D3" s="233"/>
      <c r="E3" s="233" t="s">
        <v>110</v>
      </c>
      <c r="F3" s="233"/>
      <c r="G3" s="233" t="s">
        <v>111</v>
      </c>
      <c r="H3" s="233"/>
      <c r="I3" s="233"/>
    </row>
    <row r="4" spans="1:9" s="54" customFormat="1" ht="27.6" customHeight="1" x14ac:dyDescent="0.2">
      <c r="A4" s="233"/>
      <c r="B4" s="233"/>
      <c r="C4" s="233"/>
      <c r="D4" s="233"/>
      <c r="E4" s="233" t="s">
        <v>335</v>
      </c>
      <c r="F4" s="236" t="s">
        <v>301</v>
      </c>
      <c r="G4" s="233" t="s">
        <v>6</v>
      </c>
      <c r="H4" s="233" t="s">
        <v>112</v>
      </c>
      <c r="I4" s="233"/>
    </row>
    <row r="5" spans="1:9" s="54" customFormat="1" ht="78" customHeight="1" x14ac:dyDescent="0.2">
      <c r="A5" s="233"/>
      <c r="B5" s="233"/>
      <c r="C5" s="233"/>
      <c r="D5" s="233"/>
      <c r="E5" s="233"/>
      <c r="F5" s="237"/>
      <c r="G5" s="233"/>
      <c r="H5" s="55" t="s">
        <v>262</v>
      </c>
      <c r="I5" s="55" t="s">
        <v>300</v>
      </c>
    </row>
    <row r="6" spans="1:9" ht="14.45" x14ac:dyDescent="0.35">
      <c r="A6" s="55">
        <v>1</v>
      </c>
      <c r="B6" s="233">
        <v>2</v>
      </c>
      <c r="C6" s="233"/>
      <c r="D6" s="233"/>
      <c r="E6" s="55">
        <v>3</v>
      </c>
      <c r="F6" s="152">
        <v>3</v>
      </c>
      <c r="G6" s="55">
        <v>5</v>
      </c>
      <c r="H6" s="55">
        <v>6</v>
      </c>
      <c r="I6" s="55">
        <v>7</v>
      </c>
    </row>
    <row r="7" spans="1:9" ht="14.25" customHeight="1" x14ac:dyDescent="0.25">
      <c r="A7" s="56"/>
      <c r="B7" s="234" t="s">
        <v>113</v>
      </c>
      <c r="C7" s="234"/>
      <c r="D7" s="234"/>
      <c r="E7" s="57">
        <f>E9+E25+E26+E22</f>
        <v>944117.93</v>
      </c>
      <c r="F7" s="57">
        <f>F9+F25+F26+F22</f>
        <v>1116487.18</v>
      </c>
      <c r="G7" s="57">
        <v>338712.75</v>
      </c>
      <c r="H7" s="58">
        <f>G7*100/E7</f>
        <v>35.876106070774441</v>
      </c>
      <c r="I7" s="167">
        <f>G7*100/F7</f>
        <v>30.337361330024411</v>
      </c>
    </row>
    <row r="8" spans="1:9" ht="13.15" customHeight="1" x14ac:dyDescent="0.25">
      <c r="A8" s="59"/>
      <c r="B8" s="235" t="s">
        <v>8</v>
      </c>
      <c r="C8" s="235"/>
      <c r="D8" s="235"/>
      <c r="E8" s="60"/>
      <c r="F8" s="60"/>
      <c r="G8" s="60"/>
      <c r="H8" s="61"/>
      <c r="I8" s="62"/>
    </row>
    <row r="9" spans="1:9" ht="20.45" customHeight="1" x14ac:dyDescent="0.25">
      <c r="A9" s="56" t="s">
        <v>114</v>
      </c>
      <c r="B9" s="234" t="s">
        <v>115</v>
      </c>
      <c r="C9" s="234"/>
      <c r="D9" s="234"/>
      <c r="E9" s="57">
        <f>E11+E10</f>
        <v>31014.309999999998</v>
      </c>
      <c r="F9" s="57">
        <f>F11+F10</f>
        <v>31014.309999999998</v>
      </c>
      <c r="G9" s="57">
        <f>G11+G10</f>
        <v>4745.6899999999996</v>
      </c>
      <c r="H9" s="58">
        <f>G9*100/E9</f>
        <v>15.301613996893691</v>
      </c>
      <c r="I9" s="167">
        <f t="shared" ref="I9:I71" si="0">G9*100/F9</f>
        <v>15.301613996893691</v>
      </c>
    </row>
    <row r="10" spans="1:9" ht="15.75" customHeight="1" x14ac:dyDescent="0.25">
      <c r="A10" s="56" t="s">
        <v>116</v>
      </c>
      <c r="B10" s="239" t="s">
        <v>117</v>
      </c>
      <c r="C10" s="239"/>
      <c r="D10" s="239"/>
      <c r="E10" s="57">
        <v>10.33</v>
      </c>
      <c r="F10" s="57">
        <v>10.33</v>
      </c>
      <c r="G10" s="57"/>
      <c r="H10" s="71"/>
      <c r="I10" s="147"/>
    </row>
    <row r="11" spans="1:9" ht="16.5" customHeight="1" x14ac:dyDescent="0.25">
      <c r="A11" s="56" t="s">
        <v>118</v>
      </c>
      <c r="B11" s="245" t="s">
        <v>119</v>
      </c>
      <c r="C11" s="245"/>
      <c r="D11" s="245"/>
      <c r="E11" s="57">
        <f>E13+E21</f>
        <v>31003.979999999996</v>
      </c>
      <c r="F11" s="57">
        <f>F13+F21</f>
        <v>31003.979999999996</v>
      </c>
      <c r="G11" s="57">
        <f>G13+G21</f>
        <v>4745.6899999999996</v>
      </c>
      <c r="H11" s="58">
        <f>G11*100/E11</f>
        <v>15.306712235009828</v>
      </c>
      <c r="I11" s="167">
        <f t="shared" si="0"/>
        <v>15.306712235009828</v>
      </c>
    </row>
    <row r="12" spans="1:9" ht="12.75" customHeight="1" x14ac:dyDescent="0.25">
      <c r="A12" s="59"/>
      <c r="B12" s="63"/>
      <c r="C12" s="240" t="s">
        <v>8</v>
      </c>
      <c r="D12" s="240"/>
      <c r="E12" s="64"/>
      <c r="F12" s="64"/>
      <c r="G12" s="65"/>
      <c r="H12" s="71"/>
      <c r="I12" s="147"/>
    </row>
    <row r="13" spans="1:9" ht="29.25" customHeight="1" x14ac:dyDescent="0.25">
      <c r="A13" s="66" t="s">
        <v>268</v>
      </c>
      <c r="B13" s="67"/>
      <c r="C13" s="241" t="s">
        <v>336</v>
      </c>
      <c r="D13" s="241"/>
      <c r="E13" s="57">
        <f>E16+E15</f>
        <v>29994.929999999997</v>
      </c>
      <c r="F13" s="57">
        <f>F16+F15</f>
        <v>29994.929999999997</v>
      </c>
      <c r="G13" s="57">
        <f>G16+G15</f>
        <v>4563.87</v>
      </c>
      <c r="H13" s="58">
        <f>G13*100/E13</f>
        <v>15.21547141466908</v>
      </c>
      <c r="I13" s="167">
        <f t="shared" si="0"/>
        <v>15.21547141466908</v>
      </c>
    </row>
    <row r="14" spans="1:9" ht="12.75" customHeight="1" x14ac:dyDescent="0.25">
      <c r="A14" s="59"/>
      <c r="B14" s="68"/>
      <c r="C14" s="29"/>
      <c r="D14" s="240" t="s">
        <v>8</v>
      </c>
      <c r="E14" s="240"/>
      <c r="F14" s="151"/>
      <c r="G14" s="65"/>
      <c r="H14" s="71"/>
      <c r="I14" s="147"/>
    </row>
    <row r="15" spans="1:9" ht="48" customHeight="1" x14ac:dyDescent="0.25">
      <c r="A15" s="66" t="s">
        <v>274</v>
      </c>
      <c r="B15" s="205"/>
      <c r="C15" s="205"/>
      <c r="D15" s="188" t="s">
        <v>124</v>
      </c>
      <c r="E15" s="69">
        <v>435.55</v>
      </c>
      <c r="F15" s="69">
        <v>435.55</v>
      </c>
      <c r="G15" s="69">
        <v>105.64</v>
      </c>
      <c r="H15" s="71">
        <f t="shared" ref="H15:H30" si="1">G15*100/E15</f>
        <v>24.254390999885203</v>
      </c>
      <c r="I15" s="147">
        <f t="shared" si="0"/>
        <v>24.254390999885203</v>
      </c>
    </row>
    <row r="16" spans="1:9" ht="27.75" customHeight="1" x14ac:dyDescent="0.25">
      <c r="A16" s="56" t="s">
        <v>269</v>
      </c>
      <c r="B16" s="67"/>
      <c r="C16" s="29"/>
      <c r="D16" s="188" t="s">
        <v>120</v>
      </c>
      <c r="E16" s="69">
        <f>E17+E18+E19+E20</f>
        <v>29559.379999999997</v>
      </c>
      <c r="F16" s="69">
        <f>F17+F18+F19+F20</f>
        <v>29559.379999999997</v>
      </c>
      <c r="G16" s="69">
        <v>4458.2299999999996</v>
      </c>
      <c r="H16" s="71">
        <f t="shared" si="1"/>
        <v>15.082285217078301</v>
      </c>
      <c r="I16" s="147">
        <f t="shared" si="0"/>
        <v>15.082285217078301</v>
      </c>
    </row>
    <row r="17" spans="1:9" ht="55.5" customHeight="1" x14ac:dyDescent="0.25">
      <c r="A17" s="66" t="s">
        <v>270</v>
      </c>
      <c r="B17" s="68"/>
      <c r="C17" s="70"/>
      <c r="D17" s="188" t="s">
        <v>337</v>
      </c>
      <c r="E17" s="69">
        <v>22067.69</v>
      </c>
      <c r="F17" s="69">
        <v>22067.69</v>
      </c>
      <c r="G17" s="69">
        <v>3504</v>
      </c>
      <c r="H17" s="71">
        <f t="shared" si="1"/>
        <v>15.878417722924331</v>
      </c>
      <c r="I17" s="147">
        <f t="shared" si="0"/>
        <v>15.878417722924331</v>
      </c>
    </row>
    <row r="18" spans="1:9" ht="30" customHeight="1" x14ac:dyDescent="0.25">
      <c r="A18" s="66" t="s">
        <v>271</v>
      </c>
      <c r="B18" s="67"/>
      <c r="C18" s="67"/>
      <c r="D18" s="188" t="s">
        <v>121</v>
      </c>
      <c r="E18" s="69">
        <v>7237.33</v>
      </c>
      <c r="F18" s="69">
        <v>7237.33</v>
      </c>
      <c r="G18" s="69">
        <v>918.72</v>
      </c>
      <c r="H18" s="71">
        <f t="shared" si="1"/>
        <v>12.694184181182839</v>
      </c>
      <c r="I18" s="147">
        <f t="shared" si="0"/>
        <v>12.694184181182839</v>
      </c>
    </row>
    <row r="19" spans="1:9" ht="18" customHeight="1" x14ac:dyDescent="0.25">
      <c r="A19" s="66" t="s">
        <v>272</v>
      </c>
      <c r="B19" s="67"/>
      <c r="C19" s="67"/>
      <c r="D19" s="72" t="s">
        <v>122</v>
      </c>
      <c r="E19" s="69">
        <v>35</v>
      </c>
      <c r="F19" s="69">
        <v>35</v>
      </c>
      <c r="G19" s="69">
        <v>3.12</v>
      </c>
      <c r="H19" s="71">
        <f t="shared" si="1"/>
        <v>8.9142857142857146</v>
      </c>
      <c r="I19" s="147">
        <f t="shared" si="0"/>
        <v>8.9142857142857146</v>
      </c>
    </row>
    <row r="20" spans="1:9" ht="18" customHeight="1" x14ac:dyDescent="0.25">
      <c r="A20" s="66" t="s">
        <v>273</v>
      </c>
      <c r="B20" s="67"/>
      <c r="C20" s="67"/>
      <c r="D20" s="72" t="s">
        <v>123</v>
      </c>
      <c r="E20" s="69">
        <v>219.36</v>
      </c>
      <c r="F20" s="69">
        <v>219.36</v>
      </c>
      <c r="G20" s="69">
        <v>32.39</v>
      </c>
      <c r="H20" s="71">
        <f t="shared" si="1"/>
        <v>14.765681983953318</v>
      </c>
      <c r="I20" s="147">
        <f t="shared" si="0"/>
        <v>14.765681983953318</v>
      </c>
    </row>
    <row r="21" spans="1:9" ht="40.9" customHeight="1" x14ac:dyDescent="0.25">
      <c r="A21" s="66" t="s">
        <v>275</v>
      </c>
      <c r="B21" s="73"/>
      <c r="C21" s="228" t="s">
        <v>125</v>
      </c>
      <c r="D21" s="228"/>
      <c r="E21" s="57">
        <v>1009.05</v>
      </c>
      <c r="F21" s="57">
        <v>1009.05</v>
      </c>
      <c r="G21" s="57">
        <v>181.82</v>
      </c>
      <c r="H21" s="58">
        <f t="shared" si="1"/>
        <v>18.018928695307469</v>
      </c>
      <c r="I21" s="167">
        <f t="shared" si="0"/>
        <v>18.018928695307469</v>
      </c>
    </row>
    <row r="22" spans="1:9" ht="17.45" customHeight="1" x14ac:dyDescent="0.25">
      <c r="A22" s="74" t="s">
        <v>126</v>
      </c>
      <c r="B22" s="234" t="s">
        <v>127</v>
      </c>
      <c r="C22" s="234"/>
      <c r="D22" s="234"/>
      <c r="E22" s="57">
        <f>E23+E24</f>
        <v>0</v>
      </c>
      <c r="F22" s="57">
        <f>F23+F24</f>
        <v>7106.22</v>
      </c>
      <c r="G22" s="57">
        <f>G23+G24</f>
        <v>1.7929999999999999</v>
      </c>
      <c r="H22" s="58"/>
      <c r="I22" s="167">
        <f t="shared" si="0"/>
        <v>2.5231416983994299E-2</v>
      </c>
    </row>
    <row r="23" spans="1:9" ht="21.75" customHeight="1" x14ac:dyDescent="0.25">
      <c r="A23" s="66" t="s">
        <v>222</v>
      </c>
      <c r="B23" s="153"/>
      <c r="C23" s="244" t="s">
        <v>291</v>
      </c>
      <c r="D23" s="244"/>
      <c r="E23" s="69">
        <v>0</v>
      </c>
      <c r="F23" s="69">
        <v>655.91</v>
      </c>
      <c r="G23" s="69">
        <v>8.3000000000000004E-2</v>
      </c>
      <c r="H23" s="58"/>
      <c r="I23" s="147">
        <f t="shared" si="0"/>
        <v>1.2654175115488407E-2</v>
      </c>
    </row>
    <row r="24" spans="1:9" ht="50.25" customHeight="1" x14ac:dyDescent="0.25">
      <c r="A24" s="66" t="s">
        <v>223</v>
      </c>
      <c r="B24" s="153"/>
      <c r="C24" s="244" t="s">
        <v>292</v>
      </c>
      <c r="D24" s="244"/>
      <c r="E24" s="69">
        <v>0</v>
      </c>
      <c r="F24" s="69">
        <v>6450.31</v>
      </c>
      <c r="G24" s="69">
        <v>1.71</v>
      </c>
      <c r="H24" s="58"/>
      <c r="I24" s="147">
        <f t="shared" si="0"/>
        <v>2.6510353765943032E-2</v>
      </c>
    </row>
    <row r="25" spans="1:9" s="75" customFormat="1" ht="17.45" customHeight="1" x14ac:dyDescent="0.2">
      <c r="A25" s="74" t="s">
        <v>128</v>
      </c>
      <c r="B25" s="242" t="s">
        <v>129</v>
      </c>
      <c r="C25" s="242"/>
      <c r="D25" s="242"/>
      <c r="E25" s="57">
        <v>81.12</v>
      </c>
      <c r="F25" s="57">
        <v>81.12</v>
      </c>
      <c r="G25" s="57">
        <v>3.93</v>
      </c>
      <c r="H25" s="58">
        <f t="shared" si="1"/>
        <v>4.8446745562130173</v>
      </c>
      <c r="I25" s="167">
        <f t="shared" si="0"/>
        <v>4.8446745562130173</v>
      </c>
    </row>
    <row r="26" spans="1:9" s="75" customFormat="1" ht="16.5" customHeight="1" x14ac:dyDescent="0.2">
      <c r="A26" s="74" t="s">
        <v>130</v>
      </c>
      <c r="B26" s="242" t="s">
        <v>131</v>
      </c>
      <c r="C26" s="242"/>
      <c r="D26" s="242"/>
      <c r="E26" s="57">
        <f>E27+E65+E69+E70</f>
        <v>913022.5</v>
      </c>
      <c r="F26" s="57">
        <f>F27+F65+F69+F70</f>
        <v>1078285.53</v>
      </c>
      <c r="G26" s="57">
        <f>G27+G65+G69+G70</f>
        <v>333961.32800000004</v>
      </c>
      <c r="H26" s="58">
        <f t="shared" si="1"/>
        <v>36.577557289113912</v>
      </c>
      <c r="I26" s="167">
        <f t="shared" si="0"/>
        <v>30.971511599529673</v>
      </c>
    </row>
    <row r="27" spans="1:9" s="76" customFormat="1" ht="15.6" customHeight="1" x14ac:dyDescent="0.25">
      <c r="A27" s="74" t="s">
        <v>132</v>
      </c>
      <c r="B27" s="243" t="s">
        <v>133</v>
      </c>
      <c r="C27" s="243"/>
      <c r="D27" s="243"/>
      <c r="E27" s="57">
        <f>E28+E29+E64</f>
        <v>911406.46</v>
      </c>
      <c r="F27" s="57">
        <f>F28+F29+F64</f>
        <v>1076669.49</v>
      </c>
      <c r="G27" s="57">
        <f>G28+G29+G64</f>
        <v>333663.74000000005</v>
      </c>
      <c r="H27" s="58">
        <f t="shared" si="1"/>
        <v>36.609762454393845</v>
      </c>
      <c r="I27" s="167">
        <f t="shared" si="0"/>
        <v>30.990358981937906</v>
      </c>
    </row>
    <row r="28" spans="1:9" ht="40.5" customHeight="1" x14ac:dyDescent="0.25">
      <c r="A28" s="77" t="s">
        <v>276</v>
      </c>
      <c r="B28" s="244" t="s">
        <v>314</v>
      </c>
      <c r="C28" s="244"/>
      <c r="D28" s="244"/>
      <c r="E28" s="69">
        <v>14265.27</v>
      </c>
      <c r="F28" s="69">
        <v>15718.53</v>
      </c>
      <c r="G28" s="69">
        <v>2970.83</v>
      </c>
      <c r="H28" s="71">
        <f t="shared" si="1"/>
        <v>20.825613535530696</v>
      </c>
      <c r="I28" s="147">
        <f t="shared" si="0"/>
        <v>18.900177052179814</v>
      </c>
    </row>
    <row r="29" spans="1:9" ht="18" customHeight="1" x14ac:dyDescent="0.25">
      <c r="A29" s="74" t="s">
        <v>134</v>
      </c>
      <c r="B29" s="239" t="s">
        <v>135</v>
      </c>
      <c r="C29" s="239"/>
      <c r="D29" s="239"/>
      <c r="E29" s="57">
        <f>E30</f>
        <v>860870.63</v>
      </c>
      <c r="F29" s="57">
        <f>F30</f>
        <v>1023580.4</v>
      </c>
      <c r="G29" s="57">
        <f>G30</f>
        <v>325289.74000000005</v>
      </c>
      <c r="H29" s="58">
        <f t="shared" si="1"/>
        <v>37.78613518270452</v>
      </c>
      <c r="I29" s="167">
        <f t="shared" si="0"/>
        <v>31.77959835885877</v>
      </c>
    </row>
    <row r="30" spans="1:9" ht="28.15" customHeight="1" x14ac:dyDescent="0.25">
      <c r="A30" s="77" t="s">
        <v>266</v>
      </c>
      <c r="B30" s="241" t="s">
        <v>136</v>
      </c>
      <c r="C30" s="241"/>
      <c r="D30" s="241"/>
      <c r="E30" s="57">
        <f>E32+E37+E42+E43+E44+E45+E46+E47+E48+E63</f>
        <v>860870.63</v>
      </c>
      <c r="F30" s="57">
        <v>1023580.4</v>
      </c>
      <c r="G30" s="57">
        <f>G32+G37+G42+G43+G44+G45+G46+G47+G48+G63</f>
        <v>325289.74000000005</v>
      </c>
      <c r="H30" s="58">
        <f t="shared" si="1"/>
        <v>37.78613518270452</v>
      </c>
      <c r="I30" s="167">
        <f t="shared" si="0"/>
        <v>31.77959835885877</v>
      </c>
    </row>
    <row r="31" spans="1:9" ht="13.9" customHeight="1" x14ac:dyDescent="0.25">
      <c r="A31" s="77"/>
      <c r="B31" s="107"/>
      <c r="C31" s="240" t="s">
        <v>8</v>
      </c>
      <c r="D31" s="240"/>
      <c r="E31" s="69"/>
      <c r="F31" s="69"/>
      <c r="G31" s="65"/>
      <c r="H31" s="61"/>
      <c r="I31" s="62"/>
    </row>
    <row r="32" spans="1:9" ht="42" customHeight="1" x14ac:dyDescent="0.25">
      <c r="A32" s="74" t="s">
        <v>259</v>
      </c>
      <c r="B32" s="79"/>
      <c r="C32" s="241" t="s">
        <v>338</v>
      </c>
      <c r="D32" s="241"/>
      <c r="E32" s="57">
        <v>14.51</v>
      </c>
      <c r="F32" s="57">
        <v>14.81</v>
      </c>
      <c r="G32" s="57">
        <v>4.1900000000000004</v>
      </c>
      <c r="H32" s="58">
        <f>G32*100/E32</f>
        <v>28.876636802205379</v>
      </c>
      <c r="I32" s="167">
        <f t="shared" si="0"/>
        <v>28.291694800810266</v>
      </c>
    </row>
    <row r="33" spans="1:9" ht="15" customHeight="1" x14ac:dyDescent="0.25">
      <c r="A33" s="80"/>
      <c r="B33" s="79"/>
      <c r="C33" s="79"/>
      <c r="D33" s="240" t="s">
        <v>8</v>
      </c>
      <c r="E33" s="240"/>
      <c r="F33" s="151"/>
      <c r="G33" s="65"/>
      <c r="H33" s="61"/>
      <c r="I33" s="62"/>
    </row>
    <row r="34" spans="1:9" ht="78" customHeight="1" x14ac:dyDescent="0.25">
      <c r="A34" s="77" t="s">
        <v>258</v>
      </c>
      <c r="B34" s="79"/>
      <c r="C34" s="79"/>
      <c r="D34" s="108" t="s">
        <v>137</v>
      </c>
      <c r="E34" s="69">
        <v>14.18</v>
      </c>
      <c r="F34" s="69">
        <v>14.48</v>
      </c>
      <c r="G34" s="69">
        <v>4.12</v>
      </c>
      <c r="H34" s="71">
        <f>G34*100/E34</f>
        <v>29.055007052186177</v>
      </c>
      <c r="I34" s="147">
        <f t="shared" si="0"/>
        <v>28.453038674033149</v>
      </c>
    </row>
    <row r="35" spans="1:9" ht="78.75" customHeight="1" x14ac:dyDescent="0.25">
      <c r="A35" s="77" t="s">
        <v>260</v>
      </c>
      <c r="B35" s="79"/>
      <c r="C35" s="79"/>
      <c r="D35" s="108" t="s">
        <v>352</v>
      </c>
      <c r="E35" s="69">
        <v>0.02</v>
      </c>
      <c r="F35" s="69">
        <v>0.02</v>
      </c>
      <c r="G35" s="168">
        <v>3.0000000000000001E-3</v>
      </c>
      <c r="H35" s="71">
        <f>G35*100/E35</f>
        <v>15</v>
      </c>
      <c r="I35" s="147">
        <f t="shared" si="0"/>
        <v>15</v>
      </c>
    </row>
    <row r="36" spans="1:9" ht="89.25" customHeight="1" x14ac:dyDescent="0.25">
      <c r="A36" s="77" t="s">
        <v>261</v>
      </c>
      <c r="B36" s="79"/>
      <c r="C36" s="79"/>
      <c r="D36" s="72" t="s">
        <v>138</v>
      </c>
      <c r="E36" s="69">
        <v>0.32</v>
      </c>
      <c r="F36" s="69">
        <v>0.32</v>
      </c>
      <c r="G36" s="69">
        <v>7.1999999999999995E-2</v>
      </c>
      <c r="H36" s="71">
        <f>G36*100/E36</f>
        <v>22.499999999999996</v>
      </c>
      <c r="I36" s="147">
        <f t="shared" si="0"/>
        <v>22.499999999999996</v>
      </c>
    </row>
    <row r="37" spans="1:9" ht="33" customHeight="1" x14ac:dyDescent="0.25">
      <c r="A37" s="77" t="s">
        <v>229</v>
      </c>
      <c r="B37" s="144"/>
      <c r="C37" s="241" t="s">
        <v>257</v>
      </c>
      <c r="D37" s="241"/>
      <c r="E37" s="57">
        <f>E39+E40+E41</f>
        <v>322209.16000000003</v>
      </c>
      <c r="F37" s="57">
        <f>F39+F40+F41</f>
        <v>322209.16000000003</v>
      </c>
      <c r="G37" s="57">
        <f>G39+G40+G41</f>
        <v>62953.510000000009</v>
      </c>
      <c r="H37" s="58">
        <f>G37*100/E37</f>
        <v>19.538088240570193</v>
      </c>
      <c r="I37" s="167">
        <f t="shared" si="0"/>
        <v>19.538088240570193</v>
      </c>
    </row>
    <row r="38" spans="1:9" ht="15" customHeight="1" x14ac:dyDescent="0.25">
      <c r="A38" s="77"/>
      <c r="B38" s="144"/>
      <c r="C38" s="118"/>
      <c r="D38" s="117" t="s">
        <v>8</v>
      </c>
      <c r="E38" s="57"/>
      <c r="F38" s="57"/>
      <c r="G38" s="69"/>
      <c r="H38" s="82"/>
      <c r="I38" s="62"/>
    </row>
    <row r="39" spans="1:9" ht="60" customHeight="1" x14ac:dyDescent="0.25">
      <c r="A39" s="77" t="s">
        <v>230</v>
      </c>
      <c r="B39" s="144"/>
      <c r="C39" s="144"/>
      <c r="D39" s="117" t="s">
        <v>150</v>
      </c>
      <c r="E39" s="69">
        <v>169533.64</v>
      </c>
      <c r="F39" s="69">
        <v>169533.64</v>
      </c>
      <c r="G39" s="69">
        <v>29655.22</v>
      </c>
      <c r="H39" s="71">
        <f t="shared" ref="H39:H48" si="2">G39*100/E39</f>
        <v>17.492233399813745</v>
      </c>
      <c r="I39" s="147">
        <f t="shared" si="0"/>
        <v>17.492233399813745</v>
      </c>
    </row>
    <row r="40" spans="1:9" ht="46.9" customHeight="1" x14ac:dyDescent="0.25">
      <c r="A40" s="77" t="s">
        <v>227</v>
      </c>
      <c r="B40" s="144"/>
      <c r="C40" s="144"/>
      <c r="D40" s="117" t="s">
        <v>151</v>
      </c>
      <c r="E40" s="69">
        <v>19862.21</v>
      </c>
      <c r="F40" s="69">
        <v>19862.21</v>
      </c>
      <c r="G40" s="69">
        <v>4353.8</v>
      </c>
      <c r="H40" s="71">
        <f t="shared" si="2"/>
        <v>21.920017963761335</v>
      </c>
      <c r="I40" s="147">
        <f t="shared" si="0"/>
        <v>21.920017963761335</v>
      </c>
    </row>
    <row r="41" spans="1:9" ht="45" customHeight="1" x14ac:dyDescent="0.25">
      <c r="A41" s="77" t="s">
        <v>226</v>
      </c>
      <c r="B41" s="144"/>
      <c r="C41" s="144"/>
      <c r="D41" s="117" t="s">
        <v>151</v>
      </c>
      <c r="E41" s="69">
        <v>132813.31</v>
      </c>
      <c r="F41" s="69">
        <v>132813.31</v>
      </c>
      <c r="G41" s="69">
        <v>28944.49</v>
      </c>
      <c r="H41" s="71">
        <f t="shared" si="2"/>
        <v>21.793365439051254</v>
      </c>
      <c r="I41" s="147">
        <f t="shared" si="0"/>
        <v>21.793365439051254</v>
      </c>
    </row>
    <row r="42" spans="1:9" ht="29.45" customHeight="1" x14ac:dyDescent="0.25">
      <c r="A42" s="77" t="s">
        <v>228</v>
      </c>
      <c r="B42" s="144"/>
      <c r="C42" s="244" t="s">
        <v>236</v>
      </c>
      <c r="D42" s="244"/>
      <c r="E42" s="69">
        <v>5.87</v>
      </c>
      <c r="F42" s="69">
        <v>5.87</v>
      </c>
      <c r="G42" s="69">
        <v>1.22</v>
      </c>
      <c r="H42" s="71">
        <f t="shared" si="2"/>
        <v>20.783645655877343</v>
      </c>
      <c r="I42" s="147">
        <f t="shared" si="0"/>
        <v>20.783645655877343</v>
      </c>
    </row>
    <row r="43" spans="1:9" ht="43.9" customHeight="1" x14ac:dyDescent="0.25">
      <c r="A43" s="77" t="s">
        <v>231</v>
      </c>
      <c r="B43" s="79"/>
      <c r="C43" s="244" t="s">
        <v>139</v>
      </c>
      <c r="D43" s="244"/>
      <c r="E43" s="69">
        <v>724.82</v>
      </c>
      <c r="F43" s="69">
        <v>724.77</v>
      </c>
      <c r="G43" s="69">
        <v>158.06</v>
      </c>
      <c r="H43" s="71">
        <f t="shared" si="2"/>
        <v>21.806793410777846</v>
      </c>
      <c r="I43" s="147">
        <f t="shared" si="0"/>
        <v>21.808297804820839</v>
      </c>
    </row>
    <row r="44" spans="1:9" ht="42.6" customHeight="1" x14ac:dyDescent="0.25">
      <c r="A44" s="77" t="s">
        <v>232</v>
      </c>
      <c r="B44" s="79"/>
      <c r="C44" s="244" t="s">
        <v>140</v>
      </c>
      <c r="D44" s="244"/>
      <c r="E44" s="69">
        <v>6577.41</v>
      </c>
      <c r="F44" s="69">
        <v>6577.41</v>
      </c>
      <c r="G44" s="69">
        <v>1110.83</v>
      </c>
      <c r="H44" s="71">
        <f t="shared" si="2"/>
        <v>16.888562519289508</v>
      </c>
      <c r="I44" s="147">
        <f t="shared" si="0"/>
        <v>16.888562519289508</v>
      </c>
    </row>
    <row r="45" spans="1:9" ht="53.25" customHeight="1" x14ac:dyDescent="0.25">
      <c r="A45" s="77" t="s">
        <v>277</v>
      </c>
      <c r="B45" s="79"/>
      <c r="C45" s="244" t="s">
        <v>233</v>
      </c>
      <c r="D45" s="244"/>
      <c r="E45" s="69">
        <v>5882.47</v>
      </c>
      <c r="F45" s="69">
        <v>5882.47</v>
      </c>
      <c r="G45" s="69">
        <v>252.27</v>
      </c>
      <c r="H45" s="71">
        <f t="shared" si="2"/>
        <v>4.2885046587572901</v>
      </c>
      <c r="I45" s="147">
        <f t="shared" si="0"/>
        <v>4.2885046587572901</v>
      </c>
    </row>
    <row r="46" spans="1:9" ht="115.5" customHeight="1" x14ac:dyDescent="0.25">
      <c r="A46" s="77" t="s">
        <v>234</v>
      </c>
      <c r="B46" s="79"/>
      <c r="C46" s="244" t="s">
        <v>293</v>
      </c>
      <c r="D46" s="244"/>
      <c r="E46" s="69">
        <v>0</v>
      </c>
      <c r="F46" s="69">
        <v>149287.62</v>
      </c>
      <c r="G46" s="69">
        <v>65106.01</v>
      </c>
      <c r="H46" s="71"/>
      <c r="I46" s="147">
        <f t="shared" si="0"/>
        <v>43.611124619710594</v>
      </c>
    </row>
    <row r="47" spans="1:9" ht="113.25" customHeight="1" x14ac:dyDescent="0.25">
      <c r="A47" s="77" t="s">
        <v>235</v>
      </c>
      <c r="B47" s="79"/>
      <c r="C47" s="244" t="s">
        <v>339</v>
      </c>
      <c r="D47" s="244"/>
      <c r="E47" s="69">
        <v>0</v>
      </c>
      <c r="F47" s="69">
        <v>3441.22</v>
      </c>
      <c r="G47" s="69">
        <v>2769.26</v>
      </c>
      <c r="H47" s="71"/>
      <c r="I47" s="147">
        <f t="shared" si="0"/>
        <v>80.473204270578464</v>
      </c>
    </row>
    <row r="48" spans="1:9" ht="30" customHeight="1" x14ac:dyDescent="0.25">
      <c r="A48" s="74" t="s">
        <v>278</v>
      </c>
      <c r="B48" s="81"/>
      <c r="C48" s="241" t="s">
        <v>340</v>
      </c>
      <c r="D48" s="241"/>
      <c r="E48" s="57">
        <f>E50+E51+E52+E53+E54+E55+E56+E57+E58+E59+E60+E62</f>
        <v>525261.29</v>
      </c>
      <c r="F48" s="57">
        <f>F50+F51+F52+F53+F54+F55+F56+F57+F58+F59+F60+F62</f>
        <v>535241.92000000004</v>
      </c>
      <c r="G48" s="57">
        <v>192900.31</v>
      </c>
      <c r="H48" s="58">
        <f t="shared" si="2"/>
        <v>36.724638512767612</v>
      </c>
      <c r="I48" s="167">
        <f t="shared" si="0"/>
        <v>36.039835968004894</v>
      </c>
    </row>
    <row r="49" spans="1:9" ht="12.6" customHeight="1" x14ac:dyDescent="0.25">
      <c r="A49" s="74"/>
      <c r="B49" s="81"/>
      <c r="C49" s="79"/>
      <c r="D49" s="240" t="s">
        <v>8</v>
      </c>
      <c r="E49" s="240"/>
      <c r="F49" s="151"/>
      <c r="G49" s="65"/>
      <c r="H49" s="61"/>
      <c r="I49" s="62"/>
    </row>
    <row r="50" spans="1:9" ht="43.15" customHeight="1" x14ac:dyDescent="0.25">
      <c r="A50" s="77" t="s">
        <v>237</v>
      </c>
      <c r="B50" s="79"/>
      <c r="C50" s="79"/>
      <c r="D50" s="188" t="s">
        <v>147</v>
      </c>
      <c r="E50" s="69">
        <v>417220.32</v>
      </c>
      <c r="F50" s="69">
        <v>417220.32</v>
      </c>
      <c r="G50" s="69">
        <v>165388.21</v>
      </c>
      <c r="H50" s="71">
        <f>G50*100/E50</f>
        <v>39.640497375583237</v>
      </c>
      <c r="I50" s="147">
        <f t="shared" si="0"/>
        <v>39.640497375583237</v>
      </c>
    </row>
    <row r="51" spans="1:9" ht="51" customHeight="1" x14ac:dyDescent="0.25">
      <c r="A51" s="77" t="s">
        <v>238</v>
      </c>
      <c r="B51" s="79"/>
      <c r="C51" s="206"/>
      <c r="D51" s="188" t="s">
        <v>341</v>
      </c>
      <c r="E51" s="69">
        <v>196.64</v>
      </c>
      <c r="F51" s="69">
        <v>196.64</v>
      </c>
      <c r="G51" s="69">
        <v>62.25</v>
      </c>
      <c r="H51" s="71">
        <f>G51*100/E51</f>
        <v>31.656834825061029</v>
      </c>
      <c r="I51" s="147">
        <f t="shared" si="0"/>
        <v>31.656834825061029</v>
      </c>
    </row>
    <row r="52" spans="1:9" ht="43.15" customHeight="1" x14ac:dyDescent="0.25">
      <c r="A52" s="77" t="s">
        <v>239</v>
      </c>
      <c r="B52" s="79"/>
      <c r="C52" s="79"/>
      <c r="D52" s="188" t="s">
        <v>148</v>
      </c>
      <c r="E52" s="69">
        <v>3059.04</v>
      </c>
      <c r="F52" s="69">
        <v>3059.04</v>
      </c>
      <c r="G52" s="69">
        <v>653.78</v>
      </c>
      <c r="H52" s="71">
        <f>G52*100/E52</f>
        <v>21.372064438516659</v>
      </c>
      <c r="I52" s="147">
        <f t="shared" si="0"/>
        <v>21.372064438516659</v>
      </c>
    </row>
    <row r="53" spans="1:9" ht="15.6" customHeight="1" x14ac:dyDescent="0.25">
      <c r="A53" s="77" t="s">
        <v>240</v>
      </c>
      <c r="B53" s="79"/>
      <c r="C53" s="79"/>
      <c r="D53" s="188" t="s">
        <v>141</v>
      </c>
      <c r="E53" s="69">
        <v>3320.77</v>
      </c>
      <c r="F53" s="69">
        <v>3320.77</v>
      </c>
      <c r="G53" s="69">
        <v>508</v>
      </c>
      <c r="H53" s="71">
        <f>G53*100/E53</f>
        <v>15.297656868738274</v>
      </c>
      <c r="I53" s="147">
        <f t="shared" si="0"/>
        <v>15.297656868738274</v>
      </c>
    </row>
    <row r="54" spans="1:9" ht="21" customHeight="1" x14ac:dyDescent="0.25">
      <c r="A54" s="77" t="s">
        <v>241</v>
      </c>
      <c r="B54" s="79"/>
      <c r="C54" s="79"/>
      <c r="D54" s="72" t="s">
        <v>142</v>
      </c>
      <c r="E54" s="69">
        <v>68812.710000000006</v>
      </c>
      <c r="F54" s="69">
        <v>68812.710000000006</v>
      </c>
      <c r="G54" s="69">
        <v>16141.8</v>
      </c>
      <c r="H54" s="71">
        <f>G54*100/E54</f>
        <v>23.457585088568663</v>
      </c>
      <c r="I54" s="147">
        <f t="shared" si="0"/>
        <v>23.457585088568663</v>
      </c>
    </row>
    <row r="55" spans="1:9" ht="42" customHeight="1" x14ac:dyDescent="0.25">
      <c r="A55" s="77" t="s">
        <v>279</v>
      </c>
      <c r="B55" s="79"/>
      <c r="C55" s="79"/>
      <c r="D55" s="187" t="s">
        <v>149</v>
      </c>
      <c r="E55" s="69">
        <v>0.04</v>
      </c>
      <c r="F55" s="69">
        <v>0.04</v>
      </c>
      <c r="G55" s="69"/>
      <c r="H55" s="71"/>
      <c r="I55" s="147">
        <f t="shared" si="0"/>
        <v>0</v>
      </c>
    </row>
    <row r="56" spans="1:9" ht="42" customHeight="1" x14ac:dyDescent="0.25">
      <c r="A56" s="77" t="s">
        <v>280</v>
      </c>
      <c r="B56" s="79"/>
      <c r="C56" s="79"/>
      <c r="D56" s="187" t="s">
        <v>143</v>
      </c>
      <c r="E56" s="69">
        <v>0</v>
      </c>
      <c r="F56" s="69">
        <v>9980.6299999999992</v>
      </c>
      <c r="G56" s="69">
        <v>7545.92</v>
      </c>
      <c r="H56" s="71"/>
      <c r="I56" s="147">
        <f t="shared" si="0"/>
        <v>75.605648140448054</v>
      </c>
    </row>
    <row r="57" spans="1:9" ht="67.5" customHeight="1" x14ac:dyDescent="0.25">
      <c r="A57" s="77" t="s">
        <v>242</v>
      </c>
      <c r="B57" s="79"/>
      <c r="C57" s="79"/>
      <c r="D57" s="187" t="s">
        <v>267</v>
      </c>
      <c r="E57" s="69">
        <v>3032.58</v>
      </c>
      <c r="F57" s="69">
        <v>3032.58</v>
      </c>
      <c r="G57" s="69">
        <v>785.88</v>
      </c>
      <c r="H57" s="71"/>
      <c r="I57" s="147">
        <f t="shared" si="0"/>
        <v>25.914567793759769</v>
      </c>
    </row>
    <row r="58" spans="1:9" ht="18" customHeight="1" x14ac:dyDescent="0.25">
      <c r="A58" s="77" t="s">
        <v>243</v>
      </c>
      <c r="B58" s="79"/>
      <c r="C58" s="79"/>
      <c r="D58" s="72" t="s">
        <v>144</v>
      </c>
      <c r="E58" s="69">
        <v>213.52</v>
      </c>
      <c r="F58" s="69">
        <v>213.52</v>
      </c>
      <c r="G58" s="69">
        <v>40.69</v>
      </c>
      <c r="H58" s="69">
        <f>G58*100/E58</f>
        <v>19.056762832521542</v>
      </c>
      <c r="I58" s="147">
        <f t="shared" si="0"/>
        <v>19.056762832521542</v>
      </c>
    </row>
    <row r="59" spans="1:9" ht="54.6" customHeight="1" x14ac:dyDescent="0.25">
      <c r="A59" s="77" t="s">
        <v>244</v>
      </c>
      <c r="B59" s="79"/>
      <c r="C59" s="79"/>
      <c r="D59" s="188" t="s">
        <v>145</v>
      </c>
      <c r="E59" s="69">
        <v>25253.86</v>
      </c>
      <c r="F59" s="69">
        <v>25253.86</v>
      </c>
      <c r="G59" s="69">
        <v>733.67</v>
      </c>
      <c r="H59" s="71">
        <f>G59*100/E59</f>
        <v>2.9051796438247459</v>
      </c>
      <c r="I59" s="147">
        <f t="shared" si="0"/>
        <v>2.9051796438247459</v>
      </c>
    </row>
    <row r="60" spans="1:9" ht="17.45" customHeight="1" x14ac:dyDescent="0.25">
      <c r="A60" s="77" t="s">
        <v>245</v>
      </c>
      <c r="B60" s="79"/>
      <c r="C60" s="79"/>
      <c r="D60" s="188" t="s">
        <v>146</v>
      </c>
      <c r="E60" s="69">
        <v>60.82</v>
      </c>
      <c r="F60" s="69">
        <v>60.82</v>
      </c>
      <c r="G60" s="69">
        <v>17.510000000000002</v>
      </c>
      <c r="H60" s="71">
        <f>G60*100/E60</f>
        <v>28.789871752712926</v>
      </c>
      <c r="I60" s="147">
        <f t="shared" si="0"/>
        <v>28.789871752712926</v>
      </c>
    </row>
    <row r="61" spans="1:9" ht="29.25" customHeight="1" x14ac:dyDescent="0.25">
      <c r="A61" s="77"/>
      <c r="B61" s="206"/>
      <c r="C61" s="145"/>
      <c r="D61" s="207" t="s">
        <v>152</v>
      </c>
      <c r="E61" s="57">
        <f>E62+E63</f>
        <v>4286.09</v>
      </c>
      <c r="F61" s="57">
        <f>F62+F63</f>
        <v>4286.09</v>
      </c>
      <c r="G61" s="57">
        <f>G62+G63</f>
        <v>1056.67</v>
      </c>
      <c r="H61" s="57">
        <f t="shared" ref="H61" si="3">H62+H63</f>
        <v>42.464115222221878</v>
      </c>
      <c r="I61" s="167">
        <f t="shared" si="0"/>
        <v>24.653472045617335</v>
      </c>
    </row>
    <row r="62" spans="1:9" ht="50.25" customHeight="1" x14ac:dyDescent="0.25">
      <c r="A62" s="77" t="s">
        <v>246</v>
      </c>
      <c r="B62" s="79"/>
      <c r="C62" s="79"/>
      <c r="D62" s="188" t="s">
        <v>294</v>
      </c>
      <c r="E62" s="69">
        <v>4090.99</v>
      </c>
      <c r="F62" s="69">
        <v>4090.99</v>
      </c>
      <c r="G62" s="69">
        <v>1022.59</v>
      </c>
      <c r="H62" s="71">
        <f>G62*100/E62</f>
        <v>24.996150076142939</v>
      </c>
      <c r="I62" s="147">
        <f t="shared" si="0"/>
        <v>24.996150076142939</v>
      </c>
    </row>
    <row r="63" spans="1:9" ht="19.899999999999999" customHeight="1" x14ac:dyDescent="0.25">
      <c r="A63" s="77" t="s">
        <v>247</v>
      </c>
      <c r="B63" s="79"/>
      <c r="C63" s="79"/>
      <c r="D63" s="117" t="s">
        <v>295</v>
      </c>
      <c r="E63" s="69">
        <v>195.1</v>
      </c>
      <c r="F63" s="69">
        <v>195.1</v>
      </c>
      <c r="G63" s="69">
        <v>34.08</v>
      </c>
      <c r="H63" s="71">
        <f>G63*100/E63</f>
        <v>17.467965146078935</v>
      </c>
      <c r="I63" s="147">
        <f t="shared" si="0"/>
        <v>17.467965146078935</v>
      </c>
    </row>
    <row r="64" spans="1:9" ht="30" customHeight="1" x14ac:dyDescent="0.25">
      <c r="A64" s="74" t="s">
        <v>248</v>
      </c>
      <c r="B64" s="228" t="s">
        <v>153</v>
      </c>
      <c r="C64" s="228"/>
      <c r="D64" s="228"/>
      <c r="E64" s="57">
        <v>36270.559999999998</v>
      </c>
      <c r="F64" s="57">
        <v>37370.559999999998</v>
      </c>
      <c r="G64" s="57">
        <v>5403.17</v>
      </c>
      <c r="H64" s="58">
        <f>G64*100/E64</f>
        <v>14.896847470786225</v>
      </c>
      <c r="I64" s="167">
        <f t="shared" si="0"/>
        <v>14.458359735577954</v>
      </c>
    </row>
    <row r="65" spans="1:9" s="131" customFormat="1" ht="18.600000000000001" customHeight="1" x14ac:dyDescent="0.25">
      <c r="A65" s="74" t="s">
        <v>249</v>
      </c>
      <c r="B65" s="241" t="s">
        <v>154</v>
      </c>
      <c r="C65" s="241"/>
      <c r="D65" s="241"/>
      <c r="E65" s="57">
        <f>E67+E68</f>
        <v>300.23</v>
      </c>
      <c r="F65" s="57">
        <f>F67+F68</f>
        <v>300.23</v>
      </c>
      <c r="G65" s="57">
        <f>G67+G68</f>
        <v>2.8000000000000001E-2</v>
      </c>
      <c r="H65" s="58">
        <f>G65*100/E65</f>
        <v>9.3261832595010492E-3</v>
      </c>
      <c r="I65" s="167">
        <f t="shared" si="0"/>
        <v>9.3261832595010492E-3</v>
      </c>
    </row>
    <row r="66" spans="1:9" s="76" customFormat="1" ht="16.899999999999999" customHeight="1" x14ac:dyDescent="0.25">
      <c r="A66" s="66"/>
      <c r="B66" s="106"/>
      <c r="C66" s="240" t="s">
        <v>8</v>
      </c>
      <c r="D66" s="240"/>
      <c r="E66" s="57"/>
      <c r="F66" s="57"/>
      <c r="G66" s="65"/>
      <c r="H66" s="61"/>
      <c r="I66" s="62"/>
    </row>
    <row r="67" spans="1:9" ht="54.6" customHeight="1" x14ac:dyDescent="0.25">
      <c r="A67" s="77" t="s">
        <v>250</v>
      </c>
      <c r="B67" s="78"/>
      <c r="C67" s="244" t="s">
        <v>296</v>
      </c>
      <c r="D67" s="244"/>
      <c r="E67" s="69">
        <v>0.23</v>
      </c>
      <c r="F67" s="69">
        <v>0.23</v>
      </c>
      <c r="G67" s="69">
        <v>2.8000000000000001E-2</v>
      </c>
      <c r="H67" s="71">
        <f>G67*100/E67</f>
        <v>12.173913043478262</v>
      </c>
      <c r="I67" s="147">
        <f t="shared" ref="I67" si="4">G67*100/F67</f>
        <v>12.173913043478262</v>
      </c>
    </row>
    <row r="68" spans="1:9" ht="57.6" customHeight="1" x14ac:dyDescent="0.25">
      <c r="A68" s="77" t="s">
        <v>251</v>
      </c>
      <c r="B68" s="154"/>
      <c r="C68" s="244" t="s">
        <v>297</v>
      </c>
      <c r="D68" s="244"/>
      <c r="E68" s="69">
        <v>300</v>
      </c>
      <c r="F68" s="69">
        <v>300</v>
      </c>
      <c r="G68" s="69"/>
      <c r="H68" s="82"/>
      <c r="I68" s="62"/>
    </row>
    <row r="69" spans="1:9" ht="33.6" customHeight="1" x14ac:dyDescent="0.25">
      <c r="A69" s="74" t="s">
        <v>155</v>
      </c>
      <c r="B69" s="241" t="s">
        <v>156</v>
      </c>
      <c r="C69" s="241"/>
      <c r="D69" s="241"/>
      <c r="E69" s="57">
        <v>18</v>
      </c>
      <c r="F69" s="57">
        <v>18</v>
      </c>
      <c r="G69" s="64"/>
      <c r="H69" s="61"/>
      <c r="I69" s="62"/>
    </row>
    <row r="70" spans="1:9" ht="25.9" customHeight="1" x14ac:dyDescent="0.25">
      <c r="A70" s="74" t="s">
        <v>157</v>
      </c>
      <c r="B70" s="241" t="s">
        <v>158</v>
      </c>
      <c r="C70" s="241"/>
      <c r="D70" s="241"/>
      <c r="E70" s="57">
        <f>E71</f>
        <v>1297.81</v>
      </c>
      <c r="F70" s="57">
        <f>F71</f>
        <v>1297.81</v>
      </c>
      <c r="G70" s="57">
        <f>G71</f>
        <v>297.56</v>
      </c>
      <c r="H70" s="58">
        <f>G70*100/E70</f>
        <v>22.927855387152203</v>
      </c>
      <c r="I70" s="167">
        <f t="shared" si="0"/>
        <v>22.927855387152203</v>
      </c>
    </row>
    <row r="71" spans="1:9" ht="27" customHeight="1" x14ac:dyDescent="0.25">
      <c r="A71" s="74" t="s">
        <v>252</v>
      </c>
      <c r="B71" s="78"/>
      <c r="C71" s="228" t="s">
        <v>159</v>
      </c>
      <c r="D71" s="228"/>
      <c r="E71" s="58">
        <f>E73+E74</f>
        <v>1297.81</v>
      </c>
      <c r="F71" s="58">
        <f>F73+F74</f>
        <v>1297.81</v>
      </c>
      <c r="G71" s="58">
        <f>G73+G74</f>
        <v>297.56</v>
      </c>
      <c r="H71" s="58">
        <f>G71*100/E71</f>
        <v>22.927855387152203</v>
      </c>
      <c r="I71" s="167">
        <f t="shared" si="0"/>
        <v>22.927855387152203</v>
      </c>
    </row>
    <row r="72" spans="1:9" ht="19.899999999999999" customHeight="1" x14ac:dyDescent="0.25">
      <c r="A72" s="77"/>
      <c r="B72" s="78"/>
      <c r="C72" s="240" t="s">
        <v>8</v>
      </c>
      <c r="D72" s="240"/>
      <c r="E72" s="71"/>
      <c r="F72" s="71"/>
      <c r="G72" s="82"/>
      <c r="H72" s="61"/>
      <c r="I72" s="62"/>
    </row>
    <row r="73" spans="1:9" ht="25.5" customHeight="1" x14ac:dyDescent="0.25">
      <c r="A73" s="77" t="s">
        <v>253</v>
      </c>
      <c r="B73" s="133"/>
      <c r="C73" s="240" t="s">
        <v>121</v>
      </c>
      <c r="D73" s="240"/>
      <c r="E73" s="71">
        <v>1226.82</v>
      </c>
      <c r="F73" s="71">
        <v>1226.82</v>
      </c>
      <c r="G73" s="71">
        <v>294.56</v>
      </c>
      <c r="H73" s="71">
        <f>G73*100/E73</f>
        <v>24.010042222983</v>
      </c>
      <c r="I73" s="167">
        <f t="shared" ref="I73:I77" si="5">G73*100/F73</f>
        <v>24.010042222983</v>
      </c>
    </row>
    <row r="74" spans="1:9" ht="16.149999999999999" customHeight="1" x14ac:dyDescent="0.25">
      <c r="A74" s="74" t="s">
        <v>256</v>
      </c>
      <c r="B74" s="119"/>
      <c r="C74" s="239" t="s">
        <v>123</v>
      </c>
      <c r="D74" s="239"/>
      <c r="E74" s="57">
        <v>70.989999999999995</v>
      </c>
      <c r="F74" s="57">
        <f>F75+F76+F77</f>
        <v>70.989999999999995</v>
      </c>
      <c r="G74" s="57">
        <f>G75+G76+G77</f>
        <v>3</v>
      </c>
      <c r="H74" s="58">
        <f>G74*100/E74</f>
        <v>4.2259473165234542</v>
      </c>
      <c r="I74" s="167">
        <f t="shared" si="5"/>
        <v>4.2259473165234542</v>
      </c>
    </row>
    <row r="75" spans="1:9" ht="25.15" customHeight="1" x14ac:dyDescent="0.25">
      <c r="A75" s="77" t="s">
        <v>255</v>
      </c>
      <c r="B75" s="79"/>
      <c r="C75" s="79"/>
      <c r="D75" s="70" t="s">
        <v>160</v>
      </c>
      <c r="E75" s="146">
        <v>42.1</v>
      </c>
      <c r="F75" s="146">
        <v>41.4</v>
      </c>
      <c r="G75" s="146">
        <v>2.17</v>
      </c>
      <c r="H75" s="71">
        <f>G75*100/E75</f>
        <v>5.1543942992874108</v>
      </c>
      <c r="I75" s="147">
        <f t="shared" si="5"/>
        <v>5.2415458937198069</v>
      </c>
    </row>
    <row r="76" spans="1:9" s="148" customFormat="1" ht="15" customHeight="1" x14ac:dyDescent="0.25">
      <c r="A76" s="77" t="s">
        <v>254</v>
      </c>
      <c r="B76" s="67"/>
      <c r="C76" s="67"/>
      <c r="D76" s="70" t="s">
        <v>161</v>
      </c>
      <c r="E76" s="146">
        <v>28.88</v>
      </c>
      <c r="F76" s="146">
        <v>28.88</v>
      </c>
      <c r="G76" s="146">
        <v>0.12</v>
      </c>
      <c r="H76" s="71">
        <f>G76*100/E76</f>
        <v>0.41551246537396125</v>
      </c>
      <c r="I76" s="147">
        <f t="shared" si="5"/>
        <v>0.41551246537396125</v>
      </c>
    </row>
    <row r="77" spans="1:9" s="148" customFormat="1" ht="15" customHeight="1" x14ac:dyDescent="0.25">
      <c r="A77" s="77" t="s">
        <v>299</v>
      </c>
      <c r="B77" s="67"/>
      <c r="C77" s="67"/>
      <c r="D77" s="70" t="s">
        <v>298</v>
      </c>
      <c r="E77" s="146"/>
      <c r="F77" s="146">
        <v>0.71</v>
      </c>
      <c r="G77" s="146">
        <v>0.71</v>
      </c>
      <c r="H77" s="71"/>
      <c r="I77" s="147">
        <f t="shared" si="5"/>
        <v>100</v>
      </c>
    </row>
    <row r="78" spans="1:9" ht="18" customHeight="1" x14ac:dyDescent="0.25">
      <c r="A78" s="132"/>
      <c r="B78" s="246" t="s">
        <v>162</v>
      </c>
      <c r="C78" s="246"/>
      <c r="D78" s="246"/>
      <c r="E78" s="155">
        <v>44038.61</v>
      </c>
      <c r="F78" s="150"/>
      <c r="G78" s="155">
        <f>Доходы!G11-Расходы!G7</f>
        <v>-42554.159999999974</v>
      </c>
      <c r="H78" s="115"/>
      <c r="I78" s="116"/>
    </row>
    <row r="79" spans="1:9" x14ac:dyDescent="0.25">
      <c r="E79" s="105"/>
      <c r="I79" s="169"/>
    </row>
    <row r="80" spans="1:9" x14ac:dyDescent="0.25">
      <c r="E80" s="105"/>
    </row>
  </sheetData>
  <mergeCells count="52">
    <mergeCell ref="C66:D66"/>
    <mergeCell ref="C47:D47"/>
    <mergeCell ref="B64:D64"/>
    <mergeCell ref="B65:D65"/>
    <mergeCell ref="C46:D46"/>
    <mergeCell ref="C48:D48"/>
    <mergeCell ref="D49:E49"/>
    <mergeCell ref="C32:D32"/>
    <mergeCell ref="D33:E33"/>
    <mergeCell ref="C45:D45"/>
    <mergeCell ref="C43:D43"/>
    <mergeCell ref="C44:D44"/>
    <mergeCell ref="C42:D42"/>
    <mergeCell ref="C37:D37"/>
    <mergeCell ref="B78:D78"/>
    <mergeCell ref="C67:D67"/>
    <mergeCell ref="B69:D69"/>
    <mergeCell ref="B70:D70"/>
    <mergeCell ref="C71:D71"/>
    <mergeCell ref="C72:D72"/>
    <mergeCell ref="C73:D73"/>
    <mergeCell ref="C68:D68"/>
    <mergeCell ref="C74:D74"/>
    <mergeCell ref="B10:D10"/>
    <mergeCell ref="C31:D31"/>
    <mergeCell ref="C12:D12"/>
    <mergeCell ref="C13:D13"/>
    <mergeCell ref="D14:E14"/>
    <mergeCell ref="C21:D21"/>
    <mergeCell ref="B22:D22"/>
    <mergeCell ref="B25:D25"/>
    <mergeCell ref="B26:D26"/>
    <mergeCell ref="B27:D27"/>
    <mergeCell ref="B28:D28"/>
    <mergeCell ref="B29:D29"/>
    <mergeCell ref="B30:D30"/>
    <mergeCell ref="C23:D23"/>
    <mergeCell ref="C24:D24"/>
    <mergeCell ref="B11:D11"/>
    <mergeCell ref="A1:I1"/>
    <mergeCell ref="A3:A5"/>
    <mergeCell ref="B3:D5"/>
    <mergeCell ref="E3:F3"/>
    <mergeCell ref="G3:I3"/>
    <mergeCell ref="E4:E5"/>
    <mergeCell ref="G4:G5"/>
    <mergeCell ref="H4:I4"/>
    <mergeCell ref="B6:D6"/>
    <mergeCell ref="B7:D7"/>
    <mergeCell ref="B8:D8"/>
    <mergeCell ref="B9:D9"/>
    <mergeCell ref="F4:F5"/>
  </mergeCells>
  <pageMargins left="0.70866141732283472" right="0.70866141732283472" top="0.74803149606299213" bottom="0.74803149606299213" header="0.31496062992125984" footer="0.31496062992125984"/>
  <pageSetup paperSize="9" scale="54" firstPageNumber="5" fitToHeight="3" orientation="portrait" useFirstPageNumber="1" r:id="rId1"/>
  <headerFooter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6"/>
  <sheetViews>
    <sheetView topLeftCell="A28" zoomScale="90" zoomScaleNormal="90" workbookViewId="0">
      <selection activeCell="A40" sqref="A40"/>
    </sheetView>
  </sheetViews>
  <sheetFormatPr defaultColWidth="9.140625" defaultRowHeight="15" x14ac:dyDescent="0.25"/>
  <cols>
    <col min="1" max="1" width="22.85546875" style="83" customWidth="1"/>
    <col min="2" max="2" width="3" style="84" customWidth="1"/>
    <col min="3" max="4" width="3.140625" style="84" customWidth="1"/>
    <col min="5" max="5" width="42" style="84" customWidth="1"/>
    <col min="6" max="7" width="13.42578125" style="84" customWidth="1"/>
    <col min="8" max="8" width="13.28515625" style="85" customWidth="1"/>
    <col min="9" max="9" width="14.5703125" style="85" customWidth="1"/>
    <col min="10" max="14" width="9.140625" style="86"/>
    <col min="15" max="15" width="9" style="86" customWidth="1"/>
    <col min="16" max="16384" width="9.140625" style="86"/>
  </cols>
  <sheetData>
    <row r="1" spans="1:15" ht="21" customHeight="1" x14ac:dyDescent="0.35"/>
    <row r="2" spans="1:15" ht="41.25" customHeight="1" x14ac:dyDescent="0.25">
      <c r="A2" s="247" t="s">
        <v>163</v>
      </c>
      <c r="B2" s="247"/>
      <c r="C2" s="247"/>
      <c r="D2" s="247"/>
      <c r="E2" s="247"/>
      <c r="F2" s="247"/>
      <c r="G2" s="247"/>
      <c r="H2" s="247"/>
      <c r="I2" s="247"/>
    </row>
    <row r="3" spans="1:15" ht="15.75" customHeight="1" x14ac:dyDescent="0.25">
      <c r="I3" s="85" t="s">
        <v>281</v>
      </c>
    </row>
    <row r="4" spans="1:15" s="87" customFormat="1" ht="18" customHeight="1" x14ac:dyDescent="0.25">
      <c r="A4" s="248" t="s">
        <v>164</v>
      </c>
      <c r="B4" s="249" t="s">
        <v>4</v>
      </c>
      <c r="C4" s="249"/>
      <c r="D4" s="249"/>
      <c r="E4" s="249"/>
      <c r="F4" s="249"/>
      <c r="G4" s="250" t="s">
        <v>304</v>
      </c>
      <c r="H4" s="249" t="s">
        <v>5</v>
      </c>
      <c r="I4" s="249"/>
    </row>
    <row r="5" spans="1:15" s="87" customFormat="1" ht="20.25" customHeight="1" x14ac:dyDescent="0.25">
      <c r="A5" s="248"/>
      <c r="B5" s="249"/>
      <c r="C5" s="249"/>
      <c r="D5" s="249"/>
      <c r="E5" s="249"/>
      <c r="F5" s="249"/>
      <c r="G5" s="250"/>
      <c r="H5" s="249" t="s">
        <v>6</v>
      </c>
      <c r="I5" s="249" t="s">
        <v>165</v>
      </c>
    </row>
    <row r="6" spans="1:15" s="87" customFormat="1" ht="66.599999999999994" customHeight="1" x14ac:dyDescent="0.25">
      <c r="A6" s="248"/>
      <c r="B6" s="249"/>
      <c r="C6" s="249"/>
      <c r="D6" s="249"/>
      <c r="E6" s="249"/>
      <c r="F6" s="249"/>
      <c r="G6" s="250"/>
      <c r="H6" s="249"/>
      <c r="I6" s="249"/>
    </row>
    <row r="7" spans="1:15" s="87" customFormat="1" ht="16.5" customHeight="1" x14ac:dyDescent="0.25">
      <c r="A7" s="88">
        <v>1</v>
      </c>
      <c r="B7" s="249">
        <v>2</v>
      </c>
      <c r="C7" s="249"/>
      <c r="D7" s="249"/>
      <c r="E7" s="249"/>
      <c r="F7" s="249"/>
      <c r="G7" s="89">
        <v>3</v>
      </c>
      <c r="H7" s="89">
        <v>5</v>
      </c>
      <c r="I7" s="89">
        <v>6</v>
      </c>
      <c r="K7" s="203"/>
      <c r="L7" s="203"/>
      <c r="M7" s="203"/>
      <c r="N7" s="203"/>
      <c r="O7" s="203"/>
    </row>
    <row r="8" spans="1:15" s="90" customFormat="1" ht="40.5" customHeight="1" x14ac:dyDescent="0.25">
      <c r="A8" s="141" t="s">
        <v>166</v>
      </c>
      <c r="B8" s="252" t="s">
        <v>343</v>
      </c>
      <c r="C8" s="252"/>
      <c r="D8" s="252"/>
      <c r="E8" s="252"/>
      <c r="F8" s="253"/>
      <c r="G8" s="135">
        <v>-44038.61</v>
      </c>
      <c r="H8" s="135">
        <v>42554.16</v>
      </c>
      <c r="I8" s="170"/>
      <c r="K8" s="263"/>
      <c r="L8" s="263"/>
      <c r="M8" s="263"/>
      <c r="N8" s="263"/>
      <c r="O8" s="264"/>
    </row>
    <row r="9" spans="1:15" s="90" customFormat="1" ht="31.5" customHeight="1" x14ac:dyDescent="0.25">
      <c r="A9" s="138" t="s">
        <v>167</v>
      </c>
      <c r="B9" s="254" t="s">
        <v>315</v>
      </c>
      <c r="C9" s="254"/>
      <c r="D9" s="254"/>
      <c r="E9" s="254"/>
      <c r="F9" s="255"/>
      <c r="G9" s="136">
        <v>0</v>
      </c>
      <c r="H9" s="136">
        <v>1.19</v>
      </c>
      <c r="I9" s="171"/>
      <c r="K9" s="265"/>
      <c r="L9" s="265"/>
      <c r="M9" s="265"/>
      <c r="N9" s="265"/>
      <c r="O9" s="266"/>
    </row>
    <row r="10" spans="1:15" s="90" customFormat="1" ht="24.75" customHeight="1" x14ac:dyDescent="0.25">
      <c r="A10" s="138" t="s">
        <v>168</v>
      </c>
      <c r="B10" s="254" t="s">
        <v>345</v>
      </c>
      <c r="C10" s="254"/>
      <c r="D10" s="254"/>
      <c r="E10" s="254"/>
      <c r="F10" s="255"/>
      <c r="G10" s="136">
        <v>0</v>
      </c>
      <c r="H10" s="136">
        <v>1.19</v>
      </c>
      <c r="I10" s="171"/>
      <c r="K10" s="267"/>
      <c r="L10" s="267"/>
      <c r="M10" s="267"/>
      <c r="N10" s="267"/>
      <c r="O10" s="268"/>
    </row>
    <row r="11" spans="1:15" s="91" customFormat="1" ht="15" customHeight="1" x14ac:dyDescent="0.25">
      <c r="A11" s="138" t="s">
        <v>169</v>
      </c>
      <c r="B11" s="251" t="s">
        <v>170</v>
      </c>
      <c r="C11" s="251"/>
      <c r="D11" s="251"/>
      <c r="E11" s="251"/>
      <c r="F11" s="251"/>
      <c r="G11" s="136">
        <v>0</v>
      </c>
      <c r="H11" s="136">
        <v>1.19</v>
      </c>
      <c r="I11" s="171"/>
      <c r="K11" s="269"/>
      <c r="L11" s="269"/>
      <c r="M11" s="269"/>
      <c r="N11" s="269"/>
      <c r="O11" s="269"/>
    </row>
    <row r="12" spans="1:15" s="91" customFormat="1" ht="29.45" customHeight="1" x14ac:dyDescent="0.25">
      <c r="A12" s="141" t="s">
        <v>171</v>
      </c>
      <c r="B12" s="256" t="s">
        <v>346</v>
      </c>
      <c r="C12" s="256"/>
      <c r="D12" s="256"/>
      <c r="E12" s="256"/>
      <c r="F12" s="256"/>
      <c r="G12" s="137">
        <v>0</v>
      </c>
      <c r="H12" s="137">
        <v>1.19</v>
      </c>
      <c r="I12" s="171"/>
      <c r="K12" s="270"/>
      <c r="L12" s="270"/>
      <c r="M12" s="270"/>
      <c r="N12" s="270"/>
      <c r="O12" s="270"/>
    </row>
    <row r="13" spans="1:15" s="91" customFormat="1" ht="19.5" customHeight="1" x14ac:dyDescent="0.25">
      <c r="A13" s="138" t="s">
        <v>167</v>
      </c>
      <c r="B13" s="257" t="s">
        <v>224</v>
      </c>
      <c r="C13" s="257"/>
      <c r="D13" s="257"/>
      <c r="E13" s="257"/>
      <c r="F13" s="258"/>
      <c r="G13" s="136">
        <v>-44038.61</v>
      </c>
      <c r="H13" s="136">
        <v>42552.97</v>
      </c>
      <c r="I13" s="171"/>
      <c r="K13" s="271"/>
      <c r="L13" s="271"/>
      <c r="M13" s="271"/>
      <c r="N13" s="271"/>
      <c r="O13" s="272"/>
    </row>
    <row r="14" spans="1:15" s="91" customFormat="1" ht="14.25" customHeight="1" x14ac:dyDescent="0.25">
      <c r="A14" s="141" t="s">
        <v>172</v>
      </c>
      <c r="B14" s="259" t="s">
        <v>173</v>
      </c>
      <c r="C14" s="259"/>
      <c r="D14" s="259"/>
      <c r="E14" s="259"/>
      <c r="F14" s="259"/>
      <c r="G14" s="137">
        <v>-988156.54</v>
      </c>
      <c r="H14" s="137">
        <v>-648387.61</v>
      </c>
      <c r="I14" s="171">
        <f>H14/G14*100</f>
        <v>65.615880050745801</v>
      </c>
      <c r="K14" s="273"/>
      <c r="L14" s="273"/>
      <c r="M14" s="273"/>
      <c r="N14" s="273"/>
      <c r="O14" s="273"/>
    </row>
    <row r="15" spans="1:15" s="91" customFormat="1" ht="14.25" customHeight="1" x14ac:dyDescent="0.25">
      <c r="A15" s="138" t="s">
        <v>174</v>
      </c>
      <c r="B15" s="257" t="s">
        <v>175</v>
      </c>
      <c r="C15" s="257"/>
      <c r="D15" s="257"/>
      <c r="E15" s="257"/>
      <c r="F15" s="257"/>
      <c r="G15" s="136">
        <v>-988156.54</v>
      </c>
      <c r="H15" s="136">
        <v>-648387.61</v>
      </c>
      <c r="I15" s="172">
        <f t="shared" ref="I15:I17" si="0">H15/G15*100</f>
        <v>65.615880050745801</v>
      </c>
      <c r="K15" s="273"/>
      <c r="L15" s="273"/>
      <c r="M15" s="273"/>
      <c r="N15" s="273"/>
      <c r="O15" s="273"/>
    </row>
    <row r="16" spans="1:15" s="91" customFormat="1" ht="14.25" customHeight="1" x14ac:dyDescent="0.25">
      <c r="A16" s="141" t="s">
        <v>176</v>
      </c>
      <c r="B16" s="259" t="s">
        <v>177</v>
      </c>
      <c r="C16" s="259"/>
      <c r="D16" s="259"/>
      <c r="E16" s="259"/>
      <c r="F16" s="259"/>
      <c r="G16" s="137">
        <v>1109326.44</v>
      </c>
      <c r="H16" s="137">
        <v>690940.59</v>
      </c>
      <c r="I16" s="171">
        <f t="shared" si="0"/>
        <v>62.284695026290002</v>
      </c>
      <c r="K16" s="273"/>
      <c r="L16" s="273"/>
      <c r="M16" s="273"/>
      <c r="N16" s="273"/>
      <c r="O16" s="273"/>
    </row>
    <row r="17" spans="1:15" s="91" customFormat="1" ht="14.25" customHeight="1" x14ac:dyDescent="0.25">
      <c r="A17" s="138" t="s">
        <v>178</v>
      </c>
      <c r="B17" s="257" t="s">
        <v>179</v>
      </c>
      <c r="C17" s="257"/>
      <c r="D17" s="257"/>
      <c r="E17" s="257"/>
      <c r="F17" s="257"/>
      <c r="G17" s="136">
        <v>1109326.44</v>
      </c>
      <c r="H17" s="136">
        <v>690940.59</v>
      </c>
      <c r="I17" s="172">
        <f t="shared" si="0"/>
        <v>62.284695026290002</v>
      </c>
      <c r="K17" s="273"/>
      <c r="L17" s="273"/>
      <c r="M17" s="273"/>
      <c r="N17" s="273"/>
      <c r="O17" s="273"/>
    </row>
    <row r="18" spans="1:15" s="92" customFormat="1" ht="16.5" customHeight="1" x14ac:dyDescent="0.25">
      <c r="A18" s="138" t="s">
        <v>180</v>
      </c>
      <c r="B18" s="173"/>
      <c r="C18" s="251" t="s">
        <v>181</v>
      </c>
      <c r="D18" s="251"/>
      <c r="E18" s="251"/>
      <c r="F18" s="251"/>
      <c r="G18" s="136"/>
      <c r="H18" s="136"/>
      <c r="I18" s="171"/>
      <c r="K18" s="189"/>
      <c r="L18" s="269"/>
      <c r="M18" s="269"/>
      <c r="N18" s="269"/>
      <c r="O18" s="269"/>
    </row>
    <row r="19" spans="1:15" s="92" customFormat="1" ht="24" customHeight="1" x14ac:dyDescent="0.25">
      <c r="A19" s="138" t="s">
        <v>182</v>
      </c>
      <c r="B19" s="174"/>
      <c r="C19" s="175"/>
      <c r="D19" s="254" t="s">
        <v>183</v>
      </c>
      <c r="E19" s="254"/>
      <c r="F19" s="255"/>
      <c r="G19" s="136"/>
      <c r="H19" s="136"/>
      <c r="I19" s="171"/>
      <c r="K19" s="190"/>
      <c r="L19" s="191"/>
      <c r="M19" s="267"/>
      <c r="N19" s="267"/>
      <c r="O19" s="268"/>
    </row>
    <row r="20" spans="1:15" s="92" customFormat="1" ht="27" customHeight="1" x14ac:dyDescent="0.25">
      <c r="A20" s="138" t="s">
        <v>184</v>
      </c>
      <c r="B20" s="174"/>
      <c r="C20" s="175"/>
      <c r="D20" s="254" t="s">
        <v>316</v>
      </c>
      <c r="E20" s="254"/>
      <c r="F20" s="255"/>
      <c r="G20" s="136"/>
      <c r="H20" s="136"/>
      <c r="I20" s="171"/>
      <c r="K20" s="190"/>
      <c r="L20" s="191"/>
      <c r="M20" s="267"/>
      <c r="N20" s="267"/>
      <c r="O20" s="268"/>
    </row>
    <row r="21" spans="1:15" s="91" customFormat="1" ht="67.900000000000006" customHeight="1" x14ac:dyDescent="0.25">
      <c r="A21" s="138" t="s">
        <v>185</v>
      </c>
      <c r="B21" s="174"/>
      <c r="C21" s="176"/>
      <c r="D21" s="254" t="s">
        <v>317</v>
      </c>
      <c r="E21" s="254"/>
      <c r="F21" s="255"/>
      <c r="G21" s="136"/>
      <c r="H21" s="136"/>
      <c r="I21" s="171"/>
      <c r="K21" s="190"/>
      <c r="L21" s="192"/>
      <c r="M21" s="267"/>
      <c r="N21" s="267"/>
      <c r="O21" s="268"/>
    </row>
    <row r="22" spans="1:15" s="92" customFormat="1" ht="14.45" customHeight="1" x14ac:dyDescent="0.25">
      <c r="A22" s="141" t="s">
        <v>178</v>
      </c>
      <c r="B22" s="177"/>
      <c r="C22" s="256" t="s">
        <v>186</v>
      </c>
      <c r="D22" s="256"/>
      <c r="E22" s="256"/>
      <c r="F22" s="256"/>
      <c r="G22" s="137">
        <v>0</v>
      </c>
      <c r="H22" s="137"/>
      <c r="I22" s="171"/>
      <c r="K22" s="193"/>
      <c r="L22" s="270"/>
      <c r="M22" s="270"/>
      <c r="N22" s="270"/>
      <c r="O22" s="270"/>
    </row>
    <row r="23" spans="1:15" s="92" customFormat="1" ht="24" customHeight="1" x14ac:dyDescent="0.25">
      <c r="A23" s="138" t="s">
        <v>187</v>
      </c>
      <c r="B23" s="178"/>
      <c r="C23" s="179"/>
      <c r="D23" s="254" t="s">
        <v>347</v>
      </c>
      <c r="E23" s="254"/>
      <c r="F23" s="255"/>
      <c r="G23" s="136">
        <v>0</v>
      </c>
      <c r="H23" s="136"/>
      <c r="I23" s="171"/>
      <c r="K23" s="194"/>
      <c r="L23" s="195"/>
      <c r="M23" s="267"/>
      <c r="N23" s="267"/>
      <c r="O23" s="268"/>
    </row>
    <row r="24" spans="1:15" s="91" customFormat="1" ht="30.6" customHeight="1" x14ac:dyDescent="0.25">
      <c r="A24" s="138" t="s">
        <v>188</v>
      </c>
      <c r="B24" s="176"/>
      <c r="C24" s="176"/>
      <c r="D24" s="254" t="s">
        <v>348</v>
      </c>
      <c r="E24" s="254"/>
      <c r="F24" s="255"/>
      <c r="G24" s="136">
        <v>0</v>
      </c>
      <c r="H24" s="136"/>
      <c r="I24" s="171"/>
      <c r="K24" s="192"/>
      <c r="L24" s="192"/>
      <c r="M24" s="267"/>
      <c r="N24" s="267"/>
      <c r="O24" s="268"/>
    </row>
    <row r="25" spans="1:15" s="91" customFormat="1" ht="59.45" customHeight="1" x14ac:dyDescent="0.25">
      <c r="A25" s="138" t="s">
        <v>189</v>
      </c>
      <c r="B25" s="174"/>
      <c r="C25" s="180"/>
      <c r="D25" s="254" t="s">
        <v>349</v>
      </c>
      <c r="E25" s="254"/>
      <c r="F25" s="255"/>
      <c r="G25" s="136">
        <v>0</v>
      </c>
      <c r="H25" s="136"/>
      <c r="I25" s="171"/>
      <c r="K25" s="190"/>
      <c r="L25" s="196"/>
      <c r="M25" s="267"/>
      <c r="N25" s="267"/>
      <c r="O25" s="268"/>
    </row>
    <row r="26" spans="1:15" s="91" customFormat="1" ht="15.6" customHeight="1" x14ac:dyDescent="0.25">
      <c r="A26" s="141" t="s">
        <v>190</v>
      </c>
      <c r="B26" s="173"/>
      <c r="C26" s="256" t="s">
        <v>191</v>
      </c>
      <c r="D26" s="256"/>
      <c r="E26" s="256"/>
      <c r="F26" s="256"/>
      <c r="G26" s="137">
        <v>0</v>
      </c>
      <c r="H26" s="137">
        <v>-648387.61</v>
      </c>
      <c r="I26" s="171"/>
      <c r="K26" s="189"/>
      <c r="L26" s="270"/>
      <c r="M26" s="270"/>
      <c r="N26" s="270"/>
      <c r="O26" s="270"/>
    </row>
    <row r="27" spans="1:15" s="92" customFormat="1" ht="21" customHeight="1" x14ac:dyDescent="0.25">
      <c r="A27" s="138" t="s">
        <v>192</v>
      </c>
      <c r="B27" s="139"/>
      <c r="C27" s="140"/>
      <c r="D27" s="254" t="s">
        <v>193</v>
      </c>
      <c r="E27" s="254"/>
      <c r="F27" s="254"/>
      <c r="G27" s="136">
        <v>0</v>
      </c>
      <c r="H27" s="136">
        <v>-648387.61</v>
      </c>
      <c r="I27" s="172"/>
      <c r="K27" s="197"/>
      <c r="L27" s="198"/>
      <c r="M27" s="271"/>
      <c r="N27" s="271"/>
      <c r="O27" s="271"/>
    </row>
    <row r="28" spans="1:15" s="92" customFormat="1" ht="27.6" customHeight="1" x14ac:dyDescent="0.25">
      <c r="A28" s="138" t="s">
        <v>194</v>
      </c>
      <c r="B28" s="139"/>
      <c r="C28" s="140"/>
      <c r="D28" s="254" t="s">
        <v>195</v>
      </c>
      <c r="E28" s="254"/>
      <c r="F28" s="254"/>
      <c r="G28" s="136">
        <v>0</v>
      </c>
      <c r="H28" s="136">
        <v>-648387.61</v>
      </c>
      <c r="I28" s="172"/>
      <c r="K28" s="197"/>
      <c r="L28" s="198"/>
      <c r="M28" s="271"/>
      <c r="N28" s="271"/>
      <c r="O28" s="271"/>
    </row>
    <row r="29" spans="1:15" s="92" customFormat="1" ht="30.6" customHeight="1" x14ac:dyDescent="0.25">
      <c r="A29" s="138" t="s">
        <v>196</v>
      </c>
      <c r="B29" s="139"/>
      <c r="C29" s="259" t="s">
        <v>350</v>
      </c>
      <c r="D29" s="259"/>
      <c r="E29" s="259"/>
      <c r="F29" s="259"/>
      <c r="G29" s="136"/>
      <c r="H29" s="181"/>
      <c r="I29" s="171"/>
      <c r="K29" s="197"/>
      <c r="L29" s="273"/>
      <c r="M29" s="273"/>
      <c r="N29" s="273"/>
      <c r="O29" s="273"/>
    </row>
    <row r="30" spans="1:15" s="92" customFormat="1" ht="22.5" customHeight="1" x14ac:dyDescent="0.25">
      <c r="A30" s="138" t="s">
        <v>197</v>
      </c>
      <c r="B30" s="139"/>
      <c r="C30" s="140"/>
      <c r="D30" s="257" t="s">
        <v>318</v>
      </c>
      <c r="E30" s="257"/>
      <c r="F30" s="257"/>
      <c r="G30" s="136"/>
      <c r="H30" s="181"/>
      <c r="I30" s="171"/>
      <c r="K30" s="197"/>
      <c r="L30" s="198"/>
      <c r="M30" s="271"/>
      <c r="N30" s="271"/>
      <c r="O30" s="271"/>
    </row>
    <row r="31" spans="1:15" s="92" customFormat="1" ht="59.25" customHeight="1" x14ac:dyDescent="0.25">
      <c r="A31" s="138" t="s">
        <v>198</v>
      </c>
      <c r="B31" s="139"/>
      <c r="C31" s="140"/>
      <c r="D31" s="254" t="s">
        <v>319</v>
      </c>
      <c r="E31" s="254"/>
      <c r="F31" s="254"/>
      <c r="G31" s="136"/>
      <c r="H31" s="181"/>
      <c r="I31" s="171"/>
      <c r="K31" s="197"/>
      <c r="L31" s="198"/>
      <c r="M31" s="271"/>
      <c r="N31" s="271"/>
      <c r="O31" s="271"/>
    </row>
    <row r="32" spans="1:15" s="92" customFormat="1" ht="16.5" customHeight="1" x14ac:dyDescent="0.25">
      <c r="A32" s="141" t="s">
        <v>199</v>
      </c>
      <c r="B32" s="142"/>
      <c r="C32" s="259" t="s">
        <v>351</v>
      </c>
      <c r="D32" s="259"/>
      <c r="E32" s="259"/>
      <c r="F32" s="259"/>
      <c r="G32" s="137">
        <v>0</v>
      </c>
      <c r="H32" s="137">
        <v>690940.59</v>
      </c>
      <c r="I32" s="171"/>
      <c r="K32" s="199"/>
      <c r="L32" s="273"/>
      <c r="M32" s="273"/>
      <c r="N32" s="273"/>
      <c r="O32" s="273"/>
    </row>
    <row r="33" spans="1:16" s="91" customFormat="1" ht="18" customHeight="1" x14ac:dyDescent="0.25">
      <c r="A33" s="138" t="s">
        <v>200</v>
      </c>
      <c r="B33" s="143"/>
      <c r="C33" s="156"/>
      <c r="D33" s="257" t="s">
        <v>201</v>
      </c>
      <c r="E33" s="257"/>
      <c r="F33" s="257"/>
      <c r="G33" s="136">
        <v>0</v>
      </c>
      <c r="H33" s="136">
        <v>690940.59</v>
      </c>
      <c r="I33" s="172"/>
      <c r="K33" s="200"/>
      <c r="L33" s="201"/>
      <c r="M33" s="271"/>
      <c r="N33" s="271"/>
      <c r="O33" s="271"/>
    </row>
    <row r="34" spans="1:16" s="92" customFormat="1" ht="22.5" customHeight="1" x14ac:dyDescent="0.25">
      <c r="A34" s="138" t="s">
        <v>202</v>
      </c>
      <c r="B34" s="139"/>
      <c r="C34" s="140"/>
      <c r="D34" s="257" t="s">
        <v>320</v>
      </c>
      <c r="E34" s="257"/>
      <c r="F34" s="257"/>
      <c r="G34" s="136">
        <v>0</v>
      </c>
      <c r="H34" s="136">
        <v>690940.59</v>
      </c>
      <c r="I34" s="172"/>
      <c r="K34" s="197"/>
      <c r="L34" s="198"/>
      <c r="M34" s="271"/>
      <c r="N34" s="271"/>
      <c r="O34" s="271"/>
    </row>
    <row r="35" spans="1:16" ht="33" customHeight="1" x14ac:dyDescent="0.25">
      <c r="A35" s="138" t="s">
        <v>203</v>
      </c>
      <c r="B35" s="182"/>
      <c r="C35" s="259" t="s">
        <v>204</v>
      </c>
      <c r="D35" s="259"/>
      <c r="E35" s="259"/>
      <c r="F35" s="259"/>
      <c r="G35" s="126"/>
      <c r="H35" s="137"/>
      <c r="I35" s="183"/>
      <c r="K35" s="202"/>
      <c r="L35" s="273"/>
      <c r="M35" s="273"/>
      <c r="N35" s="273"/>
      <c r="O35" s="273"/>
    </row>
    <row r="36" spans="1:16" ht="29.1" customHeight="1" x14ac:dyDescent="0.25">
      <c r="A36" s="210" t="s">
        <v>225</v>
      </c>
      <c r="B36" s="184"/>
      <c r="C36" s="184"/>
      <c r="D36" s="262" t="s">
        <v>344</v>
      </c>
      <c r="E36" s="262"/>
      <c r="F36" s="262"/>
      <c r="G36" s="149"/>
      <c r="H36" s="185"/>
      <c r="I36" s="186"/>
      <c r="K36" s="208"/>
      <c r="L36" s="208"/>
      <c r="M36" s="274"/>
      <c r="N36" s="274"/>
      <c r="O36" s="274"/>
      <c r="P36" s="209"/>
    </row>
    <row r="37" spans="1:16" ht="15" customHeight="1" x14ac:dyDescent="0.25">
      <c r="A37" s="94"/>
      <c r="B37" s="95"/>
      <c r="C37" s="95"/>
      <c r="D37" s="93"/>
      <c r="E37" s="93"/>
      <c r="F37" s="134"/>
      <c r="G37" s="95"/>
      <c r="H37" s="96"/>
      <c r="I37" s="96"/>
      <c r="K37" s="209"/>
      <c r="L37" s="209"/>
      <c r="M37" s="209"/>
      <c r="N37" s="209"/>
      <c r="O37" s="209"/>
      <c r="P37" s="209"/>
    </row>
    <row r="38" spans="1:16" ht="15" customHeight="1" x14ac:dyDescent="0.25">
      <c r="A38" s="94"/>
      <c r="B38" s="95"/>
      <c r="C38" s="95"/>
      <c r="D38" s="93"/>
      <c r="E38" s="93"/>
      <c r="F38" s="93"/>
      <c r="G38" s="95"/>
      <c r="H38" s="96"/>
      <c r="I38" s="96"/>
      <c r="K38" s="209"/>
      <c r="L38" s="209"/>
      <c r="M38" s="209"/>
      <c r="N38" s="209"/>
      <c r="O38" s="209"/>
      <c r="P38" s="209"/>
    </row>
    <row r="39" spans="1:16" ht="18.75" x14ac:dyDescent="0.25">
      <c r="A39" s="97" t="s">
        <v>205</v>
      </c>
      <c r="B39" s="95"/>
      <c r="C39" s="95"/>
      <c r="D39" s="93"/>
      <c r="E39" s="95"/>
      <c r="F39" s="95"/>
      <c r="G39" s="95"/>
      <c r="H39" s="260" t="s">
        <v>342</v>
      </c>
      <c r="I39" s="261"/>
    </row>
    <row r="40" spans="1:16" ht="18.75" x14ac:dyDescent="0.25">
      <c r="A40" s="97" t="s">
        <v>354</v>
      </c>
      <c r="B40" s="95"/>
      <c r="C40" s="95"/>
      <c r="D40" s="95"/>
      <c r="E40" s="95"/>
      <c r="F40" s="95"/>
      <c r="G40" s="95"/>
      <c r="H40" s="96"/>
      <c r="I40" s="97"/>
    </row>
    <row r="41" spans="1:16" ht="82.15" customHeight="1" x14ac:dyDescent="0.25">
      <c r="D41" s="95"/>
    </row>
    <row r="42" spans="1:16" ht="12.6" customHeight="1" x14ac:dyDescent="0.25"/>
    <row r="45" spans="1:16" ht="16.149999999999999" customHeight="1" x14ac:dyDescent="0.25"/>
    <row r="46" spans="1:16" ht="12.6" customHeight="1" x14ac:dyDescent="0.25"/>
    <row r="57" spans="1:7" x14ac:dyDescent="0.25">
      <c r="A57" s="127"/>
    </row>
    <row r="58" spans="1:7" x14ac:dyDescent="0.25">
      <c r="F58" s="124"/>
      <c r="G58" s="98"/>
    </row>
    <row r="59" spans="1:7" x14ac:dyDescent="0.25">
      <c r="F59" s="124"/>
      <c r="G59" s="98"/>
    </row>
    <row r="66" spans="1:7" x14ac:dyDescent="0.25">
      <c r="A66" s="129"/>
      <c r="B66" s="130"/>
      <c r="C66" s="130"/>
      <c r="D66" s="130"/>
      <c r="E66" s="130"/>
      <c r="F66" s="130"/>
      <c r="G66" s="130"/>
    </row>
  </sheetData>
  <mergeCells count="67">
    <mergeCell ref="M33:O33"/>
    <mergeCell ref="M34:O34"/>
    <mergeCell ref="L35:O35"/>
    <mergeCell ref="M36:O36"/>
    <mergeCell ref="M28:O28"/>
    <mergeCell ref="L29:O29"/>
    <mergeCell ref="M30:O30"/>
    <mergeCell ref="M31:O31"/>
    <mergeCell ref="L32:O32"/>
    <mergeCell ref="M23:O23"/>
    <mergeCell ref="M24:O24"/>
    <mergeCell ref="M25:O25"/>
    <mergeCell ref="L26:O26"/>
    <mergeCell ref="M27:O27"/>
    <mergeCell ref="L18:O18"/>
    <mergeCell ref="M19:O19"/>
    <mergeCell ref="M20:O20"/>
    <mergeCell ref="M21:O21"/>
    <mergeCell ref="L22:O22"/>
    <mergeCell ref="K13:O13"/>
    <mergeCell ref="K14:O14"/>
    <mergeCell ref="K15:O15"/>
    <mergeCell ref="K16:O16"/>
    <mergeCell ref="K17:O17"/>
    <mergeCell ref="K8:O8"/>
    <mergeCell ref="K9:O9"/>
    <mergeCell ref="K10:O10"/>
    <mergeCell ref="K11:O11"/>
    <mergeCell ref="K12:O12"/>
    <mergeCell ref="H39:I39"/>
    <mergeCell ref="D31:F31"/>
    <mergeCell ref="C32:F32"/>
    <mergeCell ref="D33:F33"/>
    <mergeCell ref="D34:F34"/>
    <mergeCell ref="C35:F35"/>
    <mergeCell ref="D36:F36"/>
    <mergeCell ref="D30:F30"/>
    <mergeCell ref="D19:F19"/>
    <mergeCell ref="D20:F20"/>
    <mergeCell ref="D21:F21"/>
    <mergeCell ref="C22:F22"/>
    <mergeCell ref="D23:F23"/>
    <mergeCell ref="D24:F24"/>
    <mergeCell ref="D25:F25"/>
    <mergeCell ref="C26:F26"/>
    <mergeCell ref="D27:F27"/>
    <mergeCell ref="D28:F28"/>
    <mergeCell ref="C29:F29"/>
    <mergeCell ref="C18:F18"/>
    <mergeCell ref="B7:F7"/>
    <mergeCell ref="B8:F8"/>
    <mergeCell ref="B9:F9"/>
    <mergeCell ref="B10:F10"/>
    <mergeCell ref="B11:F11"/>
    <mergeCell ref="B12:F12"/>
    <mergeCell ref="B13:F13"/>
    <mergeCell ref="B14:F14"/>
    <mergeCell ref="B15:F15"/>
    <mergeCell ref="B16:F16"/>
    <mergeCell ref="B17:F17"/>
    <mergeCell ref="A2:I2"/>
    <mergeCell ref="A4:A6"/>
    <mergeCell ref="B4:F6"/>
    <mergeCell ref="G4:G6"/>
    <mergeCell ref="H4:I4"/>
    <mergeCell ref="H5:H6"/>
    <mergeCell ref="I5:I6"/>
  </mergeCells>
  <pageMargins left="0.70866141732283472" right="0.70866141732283472" top="0.74803149606299213" bottom="0.74803149606299213" header="0.31496062992125984" footer="0.31496062992125984"/>
  <pageSetup paperSize="9" scale="67" firstPageNumber="7" fitToHeight="2" orientation="portrait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5</vt:i4>
      </vt:variant>
    </vt:vector>
  </HeadingPairs>
  <TitlesOfParts>
    <vt:vector size="8" baseType="lpstr">
      <vt:lpstr>Доходы</vt:lpstr>
      <vt:lpstr>Расходы</vt:lpstr>
      <vt:lpstr>Источники</vt:lpstr>
      <vt:lpstr>Доходы!Заголовки_для_печати</vt:lpstr>
      <vt:lpstr>Расходы!Заголовки_для_печати</vt:lpstr>
      <vt:lpstr>Доходы!Область_печати</vt:lpstr>
      <vt:lpstr>Источники!Область_печати</vt:lpstr>
      <vt:lpstr>Расходы!Область_печати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Колчеева О.О.</cp:lastModifiedBy>
  <cp:lastPrinted>2022-05-24T08:57:26Z</cp:lastPrinted>
  <dcterms:created xsi:type="dcterms:W3CDTF">2021-07-16T15:36:47Z</dcterms:created>
  <dcterms:modified xsi:type="dcterms:W3CDTF">2022-05-24T13:29:09Z</dcterms:modified>
</cp:coreProperties>
</file>