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80" windowWidth="23040" windowHeight="9015" activeTab="2"/>
  </bookViews>
  <sheets>
    <sheet name="Таблица 1" sheetId="1" r:id="rId1"/>
    <sheet name="Таблица 2" sheetId="3" r:id="rId2"/>
    <sheet name="Таблица 3" sheetId="5" r:id="rId3"/>
  </sheets>
  <definedNames>
    <definedName name="_ftn1" localSheetId="2">'Таблица 3'!$A$65</definedName>
    <definedName name="_ftn2" localSheetId="2">'Таблица 3'!$A$66</definedName>
    <definedName name="_ftn3" localSheetId="2">'Таблица 3'!$A$68</definedName>
    <definedName name="_ftnref1" localSheetId="2">'Таблица 3'!#REF!</definedName>
    <definedName name="_ftnref2" localSheetId="2">'Таблица 3'!#REF!</definedName>
    <definedName name="_ftnref3" localSheetId="2">'Таблица 3'!#REF!</definedName>
    <definedName name="_xlnm.Print_Titles" localSheetId="1">'Таблица 2'!$6:$9</definedName>
    <definedName name="_xlnm.Print_Titles" localSheetId="2">'Таблица 3'!$7:$7</definedName>
    <definedName name="_xlnm.Print_Area" localSheetId="0">'Таблица 1'!$A$1:$H$23</definedName>
    <definedName name="_xlnm.Print_Area" localSheetId="1">'Таблица 2'!$A$1:$H$79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0" i="3" l="1"/>
  <c r="F60" i="3" l="1"/>
  <c r="G60" i="3" s="1"/>
  <c r="D60" i="3"/>
  <c r="G63" i="3"/>
  <c r="G64" i="3"/>
  <c r="H64" i="3"/>
  <c r="G65" i="3"/>
  <c r="G66" i="3"/>
  <c r="H66" i="3"/>
  <c r="G67" i="3"/>
  <c r="G68" i="3"/>
  <c r="H68" i="3"/>
  <c r="G69" i="3"/>
  <c r="H69" i="3"/>
  <c r="G70" i="3"/>
  <c r="G71" i="3"/>
  <c r="H71" i="3"/>
  <c r="G72" i="3"/>
  <c r="H72" i="3"/>
  <c r="G73" i="3"/>
  <c r="G74" i="3"/>
  <c r="H74" i="3"/>
  <c r="G75" i="3"/>
  <c r="H75" i="3"/>
  <c r="G76" i="3"/>
  <c r="H76" i="3"/>
  <c r="G77" i="3"/>
  <c r="G78" i="3"/>
  <c r="G62" i="3"/>
  <c r="H14" i="3"/>
  <c r="E12" i="3"/>
  <c r="F12" i="3"/>
  <c r="G12" i="3" s="1"/>
  <c r="D12" i="3"/>
  <c r="B12" i="3"/>
  <c r="B10" i="3" s="1"/>
  <c r="G14" i="3"/>
  <c r="E15" i="3"/>
  <c r="F15" i="3"/>
  <c r="D15" i="3"/>
  <c r="E41" i="3"/>
  <c r="F41" i="3"/>
  <c r="H41" i="3" s="1"/>
  <c r="D41" i="3"/>
  <c r="H46" i="3"/>
  <c r="H47" i="3"/>
  <c r="H48" i="3"/>
  <c r="H50" i="3"/>
  <c r="H51" i="3"/>
  <c r="H53" i="3"/>
  <c r="H54" i="3"/>
  <c r="H55" i="3"/>
  <c r="H56" i="3"/>
  <c r="H57" i="3"/>
  <c r="H58" i="3"/>
  <c r="H43" i="3"/>
  <c r="G44" i="3"/>
  <c r="G45" i="3"/>
  <c r="G46" i="3"/>
  <c r="G47" i="3"/>
  <c r="G48" i="3"/>
  <c r="G49" i="3"/>
  <c r="G50" i="3"/>
  <c r="G51" i="3"/>
  <c r="G52" i="3"/>
  <c r="G53" i="3"/>
  <c r="G54" i="3"/>
  <c r="G55" i="3"/>
  <c r="G56" i="3"/>
  <c r="G57" i="3"/>
  <c r="G58" i="3"/>
  <c r="G43" i="3"/>
  <c r="H19" i="3"/>
  <c r="H21" i="3"/>
  <c r="H22" i="3"/>
  <c r="H24" i="3"/>
  <c r="H27" i="3"/>
  <c r="H28" i="3"/>
  <c r="H29" i="3"/>
  <c r="H30" i="3"/>
  <c r="H31" i="3"/>
  <c r="H32" i="3"/>
  <c r="H35" i="3"/>
  <c r="H37" i="3"/>
  <c r="G18" i="3"/>
  <c r="G19" i="3"/>
  <c r="G20" i="3"/>
  <c r="G21" i="3"/>
  <c r="G22" i="3"/>
  <c r="G23" i="3"/>
  <c r="G24" i="3"/>
  <c r="G25" i="3"/>
  <c r="G26" i="3"/>
  <c r="G27" i="3"/>
  <c r="G28" i="3"/>
  <c r="G29" i="3"/>
  <c r="G30" i="3"/>
  <c r="G31" i="3"/>
  <c r="G32" i="3"/>
  <c r="G33" i="3"/>
  <c r="G34" i="3"/>
  <c r="G35" i="3"/>
  <c r="G36" i="3"/>
  <c r="G37" i="3"/>
  <c r="G17" i="3"/>
  <c r="G15" i="3" l="1"/>
  <c r="E10" i="3"/>
  <c r="D10" i="3"/>
  <c r="G41" i="3"/>
  <c r="H12" i="3"/>
  <c r="F10" i="3"/>
  <c r="H10" i="3" l="1"/>
  <c r="G10" i="3"/>
  <c r="D41" i="5" l="1"/>
  <c r="D52" i="5" l="1"/>
  <c r="D50" i="5"/>
  <c r="D48" i="5" l="1"/>
  <c r="D44" i="5"/>
  <c r="H13" i="1" l="1"/>
  <c r="H14" i="1"/>
  <c r="H15" i="1"/>
  <c r="H16" i="1"/>
  <c r="H17" i="1"/>
  <c r="H18" i="1"/>
  <c r="H19" i="1"/>
  <c r="H20" i="1"/>
  <c r="H21" i="1"/>
  <c r="H22" i="1"/>
  <c r="H23" i="1"/>
  <c r="H12" i="1"/>
  <c r="H11" i="1"/>
  <c r="D56" i="5" l="1"/>
</calcChain>
</file>

<file path=xl/sharedStrings.xml><?xml version="1.0" encoding="utf-8"?>
<sst xmlns="http://schemas.openxmlformats.org/spreadsheetml/2006/main" count="227" uniqueCount="169">
  <si>
    <t>Наименование</t>
  </si>
  <si>
    <t>Структура, %</t>
  </si>
  <si>
    <t>Всего</t>
  </si>
  <si>
    <t xml:space="preserve">Общегосударственные вопросы </t>
  </si>
  <si>
    <t xml:space="preserve">Национальная оборона </t>
  </si>
  <si>
    <t xml:space="preserve">Национальная безопасность и правоохранительная деятельность </t>
  </si>
  <si>
    <t xml:space="preserve">Национальная экономика </t>
  </si>
  <si>
    <t xml:space="preserve">Жилищно-коммунальное хозяйство </t>
  </si>
  <si>
    <t xml:space="preserve">Охрана окружающей среды </t>
  </si>
  <si>
    <t xml:space="preserve">Образование </t>
  </si>
  <si>
    <t xml:space="preserve">Культура, кинематография </t>
  </si>
  <si>
    <t xml:space="preserve">Здравоохранение </t>
  </si>
  <si>
    <t xml:space="preserve">Социальная политика </t>
  </si>
  <si>
    <t xml:space="preserve">Физическая культура и спорт </t>
  </si>
  <si>
    <t xml:space="preserve">Межбюджетные трансферты общего характера бюджетам бюджетной системы Российской Федерации </t>
  </si>
  <si>
    <t>Таблица 1</t>
  </si>
  <si>
    <t>(млн. рублей)</t>
  </si>
  <si>
    <t>% исполнения сводной росписи</t>
  </si>
  <si>
    <t>Субсидии</t>
  </si>
  <si>
    <t>Иные межбюджетные трансферты</t>
  </si>
  <si>
    <t xml:space="preserve"> </t>
  </si>
  <si>
    <t>Таблица 2</t>
  </si>
  <si>
    <t>2020 год</t>
  </si>
  <si>
    <t>% испол-нения сводной росписи</t>
  </si>
  <si>
    <t>в том числе:</t>
  </si>
  <si>
    <t>Дотации</t>
  </si>
  <si>
    <t>Минфин России</t>
  </si>
  <si>
    <t>из них:</t>
  </si>
  <si>
    <t>Минтруд России</t>
  </si>
  <si>
    <t>Минэкономразвития России</t>
  </si>
  <si>
    <t>Минпросвещения России</t>
  </si>
  <si>
    <t>Минсельхоз России</t>
  </si>
  <si>
    <t>Минстрой России</t>
  </si>
  <si>
    <t>Минздрав России</t>
  </si>
  <si>
    <t>Минспорт России</t>
  </si>
  <si>
    <t>Минкультуры России</t>
  </si>
  <si>
    <t>Росавтодор</t>
  </si>
  <si>
    <t>Минприроды России</t>
  </si>
  <si>
    <t>Минэнерго России</t>
  </si>
  <si>
    <t>Росводресурсы</t>
  </si>
  <si>
    <t>Ростуризм</t>
  </si>
  <si>
    <t>Роструд</t>
  </si>
  <si>
    <t>Росавиация</t>
  </si>
  <si>
    <t>Росмолодежь</t>
  </si>
  <si>
    <t>Минобороны России</t>
  </si>
  <si>
    <t>ФАДН России</t>
  </si>
  <si>
    <t>МВД России</t>
  </si>
  <si>
    <t>Минобрнауки России</t>
  </si>
  <si>
    <t>Росрыболовство</t>
  </si>
  <si>
    <t>Минтранс России</t>
  </si>
  <si>
    <t>Росреестр</t>
  </si>
  <si>
    <t>Минвостокразвития России</t>
  </si>
  <si>
    <t>Субвенции</t>
  </si>
  <si>
    <t>Рослесхоз</t>
  </si>
  <si>
    <t>ФМБА России</t>
  </si>
  <si>
    <t>Роснедра</t>
  </si>
  <si>
    <t>Судебный департамент при Верховном Суде Российской Федерации</t>
  </si>
  <si>
    <t>Ростехнадзор</t>
  </si>
  <si>
    <t>Ространснадзор</t>
  </si>
  <si>
    <t>Росприроднадзор</t>
  </si>
  <si>
    <t>Росстат</t>
  </si>
  <si>
    <t>Минпромторг России</t>
  </si>
  <si>
    <t>Государственная Дума Федерального Собрания Российской Федерации</t>
  </si>
  <si>
    <t>Совет Федерации Федерального Собрания Российской Федерации</t>
  </si>
  <si>
    <t>Межбюджетные траснферты, всего</t>
  </si>
  <si>
    <t>Таблица 3</t>
  </si>
  <si>
    <t>% испол-нения</t>
  </si>
  <si>
    <t>Субсидии на подготовку управленческих кадров для организаций народного хозяйства Российской Федерации</t>
  </si>
  <si>
    <t>Иные межбюджетные трансферты на реализацию мероприятий индивидуальных программ социально-экономического развития Республики Алтай, Республики Карелия и Республики Тыва</t>
  </si>
  <si>
    <t>Субсидии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</si>
  <si>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Субсидии на создание новых мест в общеобразовательных организациях</t>
  </si>
  <si>
    <t>Субсидии на создание новых мест в общеобразовательных организациях, расположенных в сельской местности и поселках городского типа</t>
  </si>
  <si>
    <t>Субсидии на ликвидацию (рекультивацию) объектов накопленного экологического вреда, представляющих угрозу реке Волге</t>
  </si>
  <si>
    <t>в 1,5 раза</t>
  </si>
  <si>
    <t>в 1,8 раза</t>
  </si>
  <si>
    <t>в 2,4 раза</t>
  </si>
  <si>
    <t>в 2,3 раза</t>
  </si>
  <si>
    <t>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t>
  </si>
  <si>
    <t>Субсидии на реализацию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</si>
  <si>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Минцифры России</t>
  </si>
  <si>
    <t>Причины неисполнения межбюджетных трансфертов</t>
  </si>
  <si>
    <t>8=6/4*100</t>
  </si>
  <si>
    <t>7=6/5*100</t>
  </si>
  <si>
    <t>8=6/2*100</t>
  </si>
  <si>
    <t>4=2/3*100</t>
  </si>
  <si>
    <t>Субсидии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</si>
  <si>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Иной межбюджетный трансферт бюджету Иркутской области на софинансирование мероприятий по ремонту автомобильных дорог общего пользования местного значения на территории г. Усолье-Сибирское в целях транспортного обеспечения промышленной площадки "Усольехимпром"</t>
  </si>
  <si>
    <t>Субсидии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</si>
  <si>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Иной межбюджетный трансферт бюджету Республики Тыва на реализацию инвестиционных проектов в сфере добычи и переработки цветных металлов</t>
  </si>
  <si>
    <t>Кассовое исполнение не осуществлялось в связи с принятием решения, на совещании с Губернатором Республики Тыва, о выплате указанных средств в августе 2021 года (в более ранний период отсутствует возможность освоения средств).</t>
  </si>
  <si>
    <t>Иной межбюджетный трансферт бюджету Республики Крым на софинансирование расходных обязательств, возникающих при осуществлении дорожной деятельности, за счет средств резервного фонда Правительства Российской Федерации</t>
  </si>
  <si>
    <t>10 876,3</t>
  </si>
  <si>
    <t>Иные межбюджетные трансферты на создание и развитие сети многофункциональных центров предоставления государственных и муниципальных услуг</t>
  </si>
  <si>
    <t>2 342,9</t>
  </si>
  <si>
    <t>Иные межбюджетные трансферты бюджету Нижегородской области на финансовое обеспечение дорожной деятельности</t>
  </si>
  <si>
    <t>1 680,0</t>
  </si>
  <si>
    <t>Иной межбюджетный трансферт на софинансирование мероприятий индивидуальной программы социально-экономического развития Алтайского края по приобретению дорожно-строительной техники для развития региональной дорожной сети</t>
  </si>
  <si>
    <t>Низкое кассовое исполнение обусловлено непредставлением субъектами Российской Федерации документов, подтверждающих возникновение денежных обязательств.</t>
  </si>
  <si>
    <t>Иной межбюджетный трансферт бюджету Тульской области на софинансирование расходных обязательств Тульской области, возникающих при реализации мероприятий по созданию в Тульской области ситуационного центра в качестве типового объекта</t>
  </si>
  <si>
    <t>Сводная роспись на 01.04.2021</t>
  </si>
  <si>
    <t>Кассовое исполнение на 01.04.2021</t>
  </si>
  <si>
    <t>Кассовое исполнение на 01.04.2020</t>
  </si>
  <si>
    <t>Федеральный закон № 385-ФЗ</t>
  </si>
  <si>
    <t>Сводная бюджетная роспись на 01.04.2021</t>
  </si>
  <si>
    <t>Субсидия на создание на территории Астраханской области портовой особой экономической зоны и Каспийского кластера</t>
  </si>
  <si>
    <t>Иные межбюджетные трансферты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</si>
  <si>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Субвенции на проведение Всероссийской сельскохозяйственной переписи 2020 года</t>
  </si>
  <si>
    <t>Субсидии на поддержку образования для детей с ограниченными возможностями здоровья</t>
  </si>
  <si>
    <t>Субсидии на модернизацию инфраструктуры общего образования в отдельных субъектах Российской Федерации</t>
  </si>
  <si>
    <t>Субсидии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</si>
  <si>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r>
      <rPr>
        <vertAlign val="superscript"/>
        <sz val="8"/>
        <rFont val="Times New Roman"/>
        <family val="1"/>
        <charset val="204"/>
      </rPr>
      <t>1</t>
    </r>
    <r>
      <rPr>
        <sz val="8"/>
        <rFont val="Times New Roman"/>
        <family val="1"/>
        <charset val="204"/>
      </rPr>
      <t xml:space="preserve"> В соответствии с п.3.3.3 Соглашения - перечисление Субсидии осуществляется при наличии заключенного соглашения о предоставлении субсидии из бюджета субъекта Российской Федерации местному бюджету, соответствующего требованиям подпункта л(1) пункта 10 Правил формирования, предоставления и распределения субсидий и представления в Управление Федерального казначейства копии решения главного распорядителя средств бюджета субъекта Российской Федерации об осуществлении Управлением Федерального казначейства полномочий получателя средств бюджета субъекта Российской Федерации по перечислению субсидии из бюджета субъекта Российской Федерации в местный бюджет в пределах суммы, необходимой для оплаты денежных обязательств по расходам получателей средств местного бюджета, в целях софинансирования которых предоставляется субсидия местному бюджету, в порядке, установленном Федеральным казначейством</t>
    </r>
  </si>
  <si>
    <t>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</si>
  <si>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на создание центров цифрового образования детей</t>
  </si>
  <si>
    <t>Субсидии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</si>
  <si>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</si>
  <si>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 xml:space="preserve">Низкое кассовое исполнение обусловлено тем, что Минприроды Крыма планирует расходование средств со второго квартала 2021 года. В отчетном периоде средства перечислялись только бюджету г. Севастополя. </t>
  </si>
  <si>
    <t>Возмещение части прямых понесенных затрат на создание и (или) модернизацию объектов агропромышленного комплекса</t>
  </si>
  <si>
    <t>Кассовое исполнение не осуществлялось в связи с тем, что Правила предоставления указанного иного межбюджетного трансферта бюджету Тульской области в настоящее время не утверждены.</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</si>
  <si>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</si>
  <si>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 xml:space="preserve">Субвенции на осуществление отдельных полномочий в области лесных отношений </t>
  </si>
  <si>
    <t>в рамках подпрограммы "Развитие рынка труда (кадрового потенциала) на сельских территориях"</t>
  </si>
  <si>
    <t>в рамках подпрограммы "Создание условий для обеспечения доступным и комфортным жильем сельского населения"</t>
  </si>
  <si>
    <t>Кассовое исполнение не осуществлялось в связи с проведением конкурсных процедур для определения подрядных организаций.</t>
  </si>
  <si>
    <t xml:space="preserve">Кассовое исполнение не осуществлялось (низкое исполнение) в связи с осуществлением в I квартале 2021 года мероприятий  по определению исполнителей (поставщиков) по контрактам.
Оплата  производится по факту исполнения обязательств, а также по оформлению акта приема-передачи. </t>
  </si>
  <si>
    <t>Кассовое исполнение не осуществлялось в связи с  необходимостью внесения изменений в правила предоставления субсидии в части приведения наименования правил и целей предоставления субсидии в соответствие с наименованием направления расходов, предусмотренных Федеральным законом от 8 декабря 2020 г. № 385-ФЗ, и заключения соответствующего дополнительного соглашения к соглашению о предоставлении субсидии. Соответствующий проект постановления подготовлен для внесения в Правительство Российской Федерации.</t>
  </si>
  <si>
    <t>Согласно представленному субъектами Российской Федерации прогнозу первые кассовые выплаты запланированы в апреле 2021 года.</t>
  </si>
  <si>
    <t>Субсидии предоставляются регионам по итогам проведения обучения в соответствии с Государственным планом подготовки управленческих кадров для организаций народного хозяйства Российской Федерации. Продолжительность обучения составляет 550 учебных часов, что занимает от 5 до 9 месяцев в зависимости от формы обучения. Распределение специалистов по образовательным организациям было осуществлено на основании приказа Минэкономразвития России от 8 декабря 2020 г. № 813. Образовательные организации во всех субъектах Российской Федерации приступили к обучению специалистов. Сроки окончания обучения - II - IV кварталы 2021 года (в зависимости от формы обучения).</t>
  </si>
  <si>
    <t>В соответствии с кассовым планом в январе-марте расходы запланированы в размере 306,2 млн. рублей, которые не исполнены  в связи с реорганизацией Министерства экономики Республики Тыва (передача департамента по развитию туризма Министерства экономики Республики Тыва в Министерство по внешнеэкономическим связям  и туризму). В целях обеспечения контроля за освоением средств проведено совещание с курируемыми субъектами, на котором были определены контрольные точки работы, а также принято решение о проведении еженедельных совещаний.</t>
  </si>
  <si>
    <t>Кассовое исполнение не осуществлялось в связи с тем, что субсидии предоставляются субъектам Российской федерации на возмещение индивидуальным предпринимателям и организациям, являющимся сельхозтоваропроизводителями, осуществляющим свою деятельность на сельских территориях, до 30 % фактически понесенных затрат, связанных с оплатой труда и проживанием студентов, обучающихся в федеральных государственных образовательных организациях высшего образования, подведомственных Минсельхозу России, привлеченных для прохождения производственной практики в летние месяцы.</t>
  </si>
  <si>
    <t>Субсидии на обеспечение комплексного развития сельских территорий:</t>
  </si>
  <si>
    <t xml:space="preserve">Кассовое исполнение не осуществлялось в связи с отсутствием утвержденных правовых актов Правительства Российской Федерации о распределении между субъектами Российской Федерации указанных иных межбюджетных трансфертов.
По информации Минсельхоза России, распределение иных межбюджетных трансфертов между регионами планируется после проведения отбора инвестиционных проектов в III-IV кварталах 2021 года.
</t>
  </si>
  <si>
    <t>Кассовое исполнение не осуществлялось, что связано с заключением дополнительных соглашений в связи с увеличением бюджетных ассигнований за счет неиспользованных остатков по межбюджетным трансфертам, предоставление которых в 2020 году осуществлялось в пределах суммы, необходимой для оплаты денежных обязательств получателей средств бюджета субъекта Российской Федерации, на оплату заключенных государственных (муниципальных) контрактов.</t>
  </si>
  <si>
    <t>Низкое кассовое исполнение обусловлено перечислением средств по мере предоставления актов выполненных работ.</t>
  </si>
  <si>
    <t>Низкое кассовое исполнение обусловлено в основном сезонным характером выполнения работ, а также длительностью закупочных процедур, проведение основных работ запланировано во II - III квартале 2021 года.</t>
  </si>
  <si>
    <t>Низкое кассовое исполнение обусловлено тем, что осуществляемое софинансирование льготного кредитования сельхозтоваропроизводителей на развитие аквакультуры (рыбоводство) и товарного осетроводства пяти субъектов Российской Федерации  запланировано на II-IV кварталы 2021 года. В настоящее время субъектами проводится работа по заключению соглашений с получателями субсидии и проверке документов, подтверждающих целевое использование кредитных средств.</t>
  </si>
  <si>
    <t>Кассовое исполнение не осуществлялось в связи с  непредставлением субъектами Российской Федерации документов для оплаты денежных обязательств.</t>
  </si>
  <si>
    <t>Кассовое исполнение не осуществлялось в связи с приостановлением до 1 января 2022 года нормы Федерального закона от 25 января 2002 г. № 8-ФЗ о проведении всероссийской переписи населения не реже одного раза в 10 лет.</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</si>
  <si>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</si>
  <si>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на создание детских технопарков "Кванториум"</t>
  </si>
  <si>
    <t>Субсидии на создание центров выявления и поддержки одаренных детей</t>
  </si>
  <si>
    <t>Субсидии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</si>
  <si>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на создание новых мест дополнительного образования детей</t>
  </si>
  <si>
    <t>Иные межбюджетные трансферты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(включая за счет средств резервного фонда Правительства Российской Федерации)</t>
  </si>
  <si>
    <t>Субсидии на создание центров непрерывного повышения профессионального мастерства педагогических работников и аккредитационных центров системы образования</t>
  </si>
  <si>
    <t>Субсидии на реализацию программ формирования современной городской среды</t>
  </si>
  <si>
    <t>Исполнение межбюджетных трансфертов в разрезе форм и главных распорядителей средств за январь - март 2020 и 2021 годов</t>
  </si>
  <si>
    <t>Анализ исполнения отдельных межбюджетных трансфертов январь - март 2021 года</t>
  </si>
  <si>
    <t>Исполнение межбюджетных трансфертов в разрезе разделов классификации расходов бюджетов  за январь - март 2021 года</t>
  </si>
  <si>
    <t>в 3,8 раза</t>
  </si>
  <si>
    <t>в 2 раза</t>
  </si>
  <si>
    <t>в 2,2 раза</t>
  </si>
  <si>
    <t>в 54 раза</t>
  </si>
  <si>
    <t>в 1,6 раза</t>
  </si>
  <si>
    <t>в 3,5 раза</t>
  </si>
  <si>
    <t>в 2,5 раза</t>
  </si>
  <si>
    <t>в 25,3 раза</t>
  </si>
  <si>
    <t>в 57 раз</t>
  </si>
  <si>
    <t xml:space="preserve">Низкое кассовое исполнение связано с длительностью проведения конкурсных процедур в субъектах Российской Федерации.
</t>
  </si>
  <si>
    <t>Низкое кассовое исполнение связано с перечислением межбюджетных трансфертов в пределах сумм, необходимых для оплаты денежных обязательств.</t>
  </si>
  <si>
    <t>Кассовое исполнение не осуществлялось в связи с непредставлением субъектом информации о заключении госконтрактов на реконструкцию аэропортового комплекса с. Чара (Забайкальский край) (этап 1.1).</t>
  </si>
  <si>
    <t>2021 год</t>
  </si>
  <si>
    <t>% к 2020 году</t>
  </si>
  <si>
    <t>в 4,4 раза</t>
  </si>
  <si>
    <t>МЧС России</t>
  </si>
  <si>
    <t>в 57 546 раз</t>
  </si>
  <si>
    <t>Кассовое исполнение не осуществлялось в связи с длительностью процедуры подтверждения в 2021 году не использованного остатка лимитов бюджетных обязательств 2020 года в объеме 25,0 млн. рублей , в результате отсутствует возможность заключения соглашения между Минэкономразвития России и Иркутской области.</t>
  </si>
  <si>
    <t>Низкое кассовое исполнение, согласно данным, представленным Минпросвещения России, обусловлено перечислением межбюджетных трансфертов в пределах сумм, необходимых для оплаты денежных обязательств по расходам получателей средств бюджета субъекта Российской Федерации.</t>
  </si>
  <si>
    <t>Кассовое исполнение не осуществлялось  в связи с отменой ФАС России объявленных конкурсных процедур из-за удовлетворения жалобы третьих лиц и необходимостью их повторного проведения.</t>
  </si>
  <si>
    <t>Приложение № 9
к аналитической записке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</si>
</sst>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
  </numFmts>
  <fonts count="22" x14ac:knownFonts="1">
    <font>
      <sz val="11"/>
      <color theme="1"/>
      <name val="Calibri"/>
      <family val="2"/>
      <charset val="204"/>
      <scheme val="minor"/>
    </font>
    <font>
      <sz val="10"/>
      <name val="Arial"/>
      <family val="2"/>
      <charset val="204"/>
    </font>
    <font>
      <sz val="8"/>
      <name val="Times New Roman"/>
      <family val="1"/>
      <charset val="204"/>
    </font>
    <font>
      <b/>
      <sz val="8"/>
      <name val="Times New Roman"/>
      <family val="1"/>
      <charset val="204"/>
    </font>
    <font>
      <sz val="11"/>
      <color theme="1"/>
      <name val="Times New Roman"/>
      <family val="1"/>
      <charset val="204"/>
    </font>
    <font>
      <sz val="11"/>
      <name val="Times New Roman"/>
      <family val="1"/>
      <charset val="204"/>
    </font>
    <font>
      <sz val="12"/>
      <name val="Times New Roman"/>
      <family val="1"/>
      <charset val="204"/>
    </font>
    <font>
      <b/>
      <sz val="12"/>
      <name val="Times New Roman"/>
      <family val="1"/>
      <charset val="204"/>
    </font>
    <font>
      <sz val="9"/>
      <name val="Times New Roman"/>
      <family val="1"/>
      <charset val="204"/>
    </font>
    <font>
      <b/>
      <sz val="10"/>
      <name val="Times New Roman"/>
      <family val="1"/>
      <charset val="204"/>
    </font>
    <font>
      <b/>
      <sz val="9"/>
      <name val="Times New Roman"/>
      <family val="1"/>
      <charset val="204"/>
    </font>
    <font>
      <sz val="11"/>
      <name val="Calibri"/>
      <family val="2"/>
      <charset val="204"/>
      <scheme val="minor"/>
    </font>
    <font>
      <sz val="8"/>
      <name val="Calibri"/>
      <family val="2"/>
      <charset val="204"/>
      <scheme val="minor"/>
    </font>
    <font>
      <u/>
      <sz val="11"/>
      <color theme="10"/>
      <name val="Calibri"/>
      <family val="2"/>
      <charset val="204"/>
      <scheme val="minor"/>
    </font>
    <font>
      <sz val="10"/>
      <name val="Times New Roman"/>
      <family val="1"/>
      <charset val="204"/>
    </font>
    <font>
      <u/>
      <sz val="11"/>
      <name val="Calibri"/>
      <family val="2"/>
      <charset val="204"/>
      <scheme val="minor"/>
    </font>
    <font>
      <b/>
      <sz val="11"/>
      <name val="Times New Roman"/>
      <family val="1"/>
      <charset val="204"/>
    </font>
    <font>
      <sz val="8"/>
      <color theme="1"/>
      <name val="Calibri"/>
      <family val="2"/>
      <charset val="204"/>
      <scheme val="minor"/>
    </font>
    <font>
      <b/>
      <sz val="14"/>
      <name val="Times New Roman"/>
      <family val="1"/>
      <charset val="204"/>
    </font>
    <font>
      <b/>
      <sz val="14"/>
      <color theme="1"/>
      <name val="Times New Roman"/>
      <family val="1"/>
      <charset val="204"/>
    </font>
    <font>
      <vertAlign val="superscript"/>
      <sz val="8"/>
      <name val="Times New Roman"/>
      <family val="1"/>
      <charset val="204"/>
    </font>
    <font>
      <sz val="10"/>
      <name val="Times New Roman CYR"/>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13" fillId="0" borderId="0" applyNumberFormat="0" applyFill="0" applyBorder="0" applyAlignment="0" applyProtection="0"/>
    <xf numFmtId="0" fontId="1" fillId="0" borderId="0"/>
  </cellStyleXfs>
  <cellXfs count="82">
    <xf numFmtId="0" fontId="0" fillId="0" borderId="0" xfId="0"/>
    <xf numFmtId="0" fontId="4" fillId="0" borderId="0" xfId="0" applyFont="1"/>
    <xf numFmtId="0" fontId="5" fillId="2" borderId="0" xfId="0" applyFont="1" applyFill="1"/>
    <xf numFmtId="0" fontId="6" fillId="2" borderId="0" xfId="0" applyFont="1" applyFill="1" applyAlignment="1">
      <alignment horizontal="center"/>
    </xf>
    <xf numFmtId="0" fontId="6" fillId="2" borderId="0" xfId="0" applyFont="1" applyFill="1"/>
    <xf numFmtId="0" fontId="3" fillId="2" borderId="1" xfId="1" applyFont="1" applyFill="1" applyBorder="1" applyAlignment="1">
      <alignment horizontal="center" vertical="center" wrapText="1"/>
    </xf>
    <xf numFmtId="0" fontId="9" fillId="0" borderId="1" xfId="1" applyFont="1" applyBorder="1" applyAlignment="1">
      <alignment horizontal="justify" vertical="center" wrapText="1"/>
    </xf>
    <xf numFmtId="0" fontId="5" fillId="2" borderId="0" xfId="0" applyFont="1" applyFill="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1" fillId="0" borderId="0" xfId="0" applyFont="1"/>
    <xf numFmtId="0" fontId="11"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center" vertical="center"/>
    </xf>
    <xf numFmtId="0" fontId="10" fillId="0" borderId="1" xfId="0" applyFont="1" applyBorder="1" applyAlignment="1">
      <alignment horizontal="center" vertical="center" wrapText="1"/>
    </xf>
    <xf numFmtId="0" fontId="15" fillId="0" borderId="0" xfId="2" applyFont="1" applyAlignment="1">
      <alignment horizontal="justify" vertical="center"/>
    </xf>
    <xf numFmtId="0" fontId="2" fillId="0" borderId="0" xfId="0" applyFont="1" applyAlignment="1">
      <alignment horizontal="justify" vertical="center"/>
    </xf>
    <xf numFmtId="0" fontId="16" fillId="0" borderId="1" xfId="0" applyFont="1" applyBorder="1" applyAlignment="1">
      <alignment horizontal="justify" vertical="center" wrapText="1"/>
    </xf>
    <xf numFmtId="0" fontId="14" fillId="0" borderId="1" xfId="0" applyFont="1" applyBorder="1" applyAlignment="1">
      <alignment vertical="top" wrapText="1"/>
    </xf>
    <xf numFmtId="0" fontId="14" fillId="0" borderId="1" xfId="0" applyFont="1" applyBorder="1" applyAlignment="1">
      <alignment horizontal="center" vertical="top" wrapText="1"/>
    </xf>
    <xf numFmtId="164" fontId="14" fillId="0" borderId="1" xfId="0" applyNumberFormat="1" applyFont="1" applyBorder="1" applyAlignment="1">
      <alignment horizontal="center" vertical="top" wrapText="1"/>
    </xf>
    <xf numFmtId="165" fontId="14" fillId="0" borderId="1" xfId="0" applyNumberFormat="1" applyFont="1" applyBorder="1" applyAlignment="1">
      <alignment horizontal="center" vertical="top" wrapText="1"/>
    </xf>
    <xf numFmtId="0" fontId="16" fillId="0" borderId="1" xfId="0" applyFont="1" applyBorder="1" applyAlignment="1">
      <alignment horizontal="justify" vertical="top" wrapText="1"/>
    </xf>
    <xf numFmtId="0" fontId="7" fillId="2" borderId="0" xfId="0" applyFont="1" applyFill="1" applyAlignment="1">
      <alignment horizontal="center" wrapText="1"/>
    </xf>
    <xf numFmtId="0" fontId="14" fillId="2" borderId="1" xfId="1" applyFont="1" applyFill="1" applyBorder="1" applyAlignment="1">
      <alignment horizontal="justify" vertical="center" wrapText="1"/>
    </xf>
    <xf numFmtId="164" fontId="9" fillId="2" borderId="1" xfId="1" applyNumberFormat="1" applyFont="1" applyFill="1" applyBorder="1" applyAlignment="1">
      <alignment horizontal="center" vertical="center" wrapText="1"/>
    </xf>
    <xf numFmtId="3" fontId="9" fillId="2" borderId="1" xfId="1" applyNumberFormat="1" applyFont="1" applyFill="1" applyBorder="1" applyAlignment="1">
      <alignment horizontal="center" vertical="center" wrapText="1"/>
    </xf>
    <xf numFmtId="164" fontId="14" fillId="2" borderId="1" xfId="1" applyNumberFormat="1" applyFont="1" applyFill="1" applyBorder="1" applyAlignment="1">
      <alignment horizontal="center" vertical="center" wrapText="1"/>
    </xf>
    <xf numFmtId="4" fontId="14"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4" fontId="10" fillId="2" borderId="1" xfId="1" applyNumberFormat="1" applyFont="1" applyFill="1" applyBorder="1" applyAlignment="1">
      <alignment horizontal="center" vertical="center" wrapText="1"/>
    </xf>
    <xf numFmtId="0" fontId="16" fillId="2" borderId="1" xfId="1" applyFont="1" applyFill="1" applyBorder="1" applyAlignment="1">
      <alignment horizontal="justify" vertical="center" wrapText="1"/>
    </xf>
    <xf numFmtId="0" fontId="14" fillId="0" borderId="0" xfId="0" applyFont="1" applyAlignment="1">
      <alignment horizontal="right"/>
    </xf>
    <xf numFmtId="0" fontId="14" fillId="2" borderId="0" xfId="0" applyFont="1" applyFill="1" applyAlignment="1">
      <alignment horizontal="center"/>
    </xf>
    <xf numFmtId="0" fontId="16" fillId="0" borderId="1" xfId="1" applyFont="1" applyFill="1" applyBorder="1" applyAlignment="1">
      <alignment horizontal="justify" vertical="center" wrapText="1"/>
    </xf>
    <xf numFmtId="0" fontId="14" fillId="0" borderId="1" xfId="1" applyFont="1" applyBorder="1" applyAlignment="1">
      <alignment horizontal="justify" vertical="center" wrapText="1"/>
    </xf>
    <xf numFmtId="0" fontId="8" fillId="0" borderId="1" xfId="1" applyFont="1" applyBorder="1" applyAlignment="1">
      <alignment horizontal="justify" vertical="center" wrapText="1"/>
    </xf>
    <xf numFmtId="0" fontId="14" fillId="0" borderId="1" xfId="1" applyFont="1" applyFill="1" applyBorder="1" applyAlignment="1">
      <alignment horizontal="justify" vertical="center" wrapText="1"/>
    </xf>
    <xf numFmtId="164" fontId="9" fillId="0" borderId="1" xfId="1" applyNumberFormat="1" applyFont="1" applyBorder="1" applyAlignment="1">
      <alignment horizontal="center" vertical="center" wrapText="1"/>
    </xf>
    <xf numFmtId="164" fontId="14" fillId="0" borderId="1" xfId="1" applyNumberFormat="1" applyFont="1" applyBorder="1" applyAlignment="1">
      <alignment horizontal="center" vertical="center" wrapText="1"/>
    </xf>
    <xf numFmtId="165" fontId="9" fillId="0" borderId="1" xfId="1" applyNumberFormat="1" applyFont="1" applyBorder="1" applyAlignment="1">
      <alignment horizontal="center" vertical="center" wrapText="1"/>
    </xf>
    <xf numFmtId="3" fontId="14" fillId="0" borderId="1" xfId="1" applyNumberFormat="1" applyFont="1" applyBorder="1" applyAlignment="1">
      <alignment horizontal="center" vertical="center" wrapText="1"/>
    </xf>
    <xf numFmtId="164" fontId="14" fillId="0" borderId="1" xfId="1" applyNumberFormat="1" applyFont="1" applyFill="1" applyBorder="1" applyAlignment="1">
      <alignment horizontal="center" vertical="center" wrapText="1"/>
    </xf>
    <xf numFmtId="3" fontId="14"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 fontId="14" fillId="0" borderId="1" xfId="1" applyNumberFormat="1" applyFont="1" applyBorder="1" applyAlignment="1">
      <alignment horizontal="center" vertical="center" wrapText="1"/>
    </xf>
    <xf numFmtId="0" fontId="2"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3" fontId="8" fillId="2" borderId="1" xfId="1" applyNumberFormat="1" applyFont="1" applyFill="1" applyBorder="1" applyAlignment="1">
      <alignment horizontal="center" vertical="center" wrapText="1"/>
    </xf>
    <xf numFmtId="0" fontId="2" fillId="0" borderId="1" xfId="1" applyFont="1" applyBorder="1" applyAlignment="1">
      <alignment horizontal="center" vertical="center" wrapText="1"/>
    </xf>
    <xf numFmtId="0" fontId="2" fillId="2" borderId="3" xfId="1" applyFont="1" applyFill="1" applyBorder="1" applyAlignment="1">
      <alignment horizontal="center" vertical="center" wrapText="1"/>
    </xf>
    <xf numFmtId="0" fontId="17" fillId="0" borderId="0" xfId="0" applyFont="1"/>
    <xf numFmtId="0" fontId="2" fillId="0" borderId="1" xfId="0" applyFont="1" applyBorder="1" applyAlignment="1">
      <alignment horizontal="center" vertical="center" wrapText="1"/>
    </xf>
    <xf numFmtId="0" fontId="14" fillId="0" borderId="1" xfId="0" applyFont="1" applyBorder="1" applyAlignment="1">
      <alignment horizontal="justify" vertical="top" wrapText="1"/>
    </xf>
    <xf numFmtId="0" fontId="14" fillId="0" borderId="2" xfId="0" applyFont="1" applyBorder="1" applyAlignment="1">
      <alignment horizontal="justify" vertical="top" wrapText="1"/>
    </xf>
    <xf numFmtId="0" fontId="12" fillId="0" borderId="0" xfId="0" applyFont="1"/>
    <xf numFmtId="0" fontId="14" fillId="0" borderId="1" xfId="0" applyFont="1" applyFill="1" applyBorder="1" applyAlignment="1">
      <alignment horizontal="justify" vertical="top" wrapText="1"/>
    </xf>
    <xf numFmtId="164" fontId="14" fillId="0" borderId="1" xfId="0" applyNumberFormat="1" applyFont="1" applyFill="1" applyBorder="1" applyAlignment="1">
      <alignment horizontal="center" vertical="top" wrapText="1"/>
    </xf>
    <xf numFmtId="0" fontId="14" fillId="0" borderId="1" xfId="0" applyFont="1" applyFill="1" applyBorder="1" applyAlignment="1">
      <alignment horizontal="center" vertical="top" wrapText="1"/>
    </xf>
    <xf numFmtId="0" fontId="14" fillId="0" borderId="1" xfId="0" applyFont="1" applyBorder="1" applyAlignment="1">
      <alignment horizontal="left" vertical="top" wrapText="1" indent="1"/>
    </xf>
    <xf numFmtId="0" fontId="11" fillId="0" borderId="1" xfId="0" applyFont="1" applyBorder="1"/>
    <xf numFmtId="166" fontId="14" fillId="0" borderId="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9" fillId="2" borderId="1" xfId="1" applyNumberFormat="1" applyFont="1" applyFill="1" applyBorder="1" applyAlignment="1">
      <alignment horizontal="right" vertical="center" wrapText="1" indent="1"/>
    </xf>
    <xf numFmtId="164" fontId="14" fillId="2" borderId="1" xfId="1" applyNumberFormat="1" applyFont="1" applyFill="1" applyBorder="1" applyAlignment="1">
      <alignment horizontal="right" vertical="center" wrapText="1" indent="1"/>
    </xf>
    <xf numFmtId="164" fontId="21" fillId="0" borderId="1" xfId="3" applyNumberFormat="1" applyFont="1" applyFill="1" applyBorder="1" applyAlignment="1" applyProtection="1">
      <alignment horizontal="left" vertical="top" wrapText="1"/>
      <protection locked="0"/>
    </xf>
    <xf numFmtId="0" fontId="18" fillId="2" borderId="0" xfId="0" applyFont="1" applyFill="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9" fillId="0" borderId="0" xfId="0" applyFont="1" applyAlignment="1">
      <alignment horizontal="center" wrapText="1"/>
    </xf>
    <xf numFmtId="0" fontId="10" fillId="0" borderId="1" xfId="1" applyFont="1" applyBorder="1" applyAlignment="1">
      <alignment horizontal="center" vertical="center" wrapText="1"/>
    </xf>
    <xf numFmtId="4"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8" fillId="0" borderId="0" xfId="0" applyFont="1" applyAlignment="1">
      <alignment horizontal="center" vertical="center" wrapText="1"/>
    </xf>
    <xf numFmtId="0" fontId="2" fillId="0" borderId="0" xfId="0" applyFont="1" applyBorder="1" applyAlignment="1">
      <alignment horizontal="justify" vertical="center" wrapText="1"/>
    </xf>
    <xf numFmtId="0" fontId="14" fillId="0" borderId="2" xfId="0" applyFont="1" applyBorder="1" applyAlignment="1">
      <alignment horizontal="justify" vertical="top" wrapText="1"/>
    </xf>
    <xf numFmtId="0" fontId="14" fillId="0" borderId="4" xfId="0" applyFont="1" applyBorder="1" applyAlignment="1">
      <alignment horizontal="justify" vertical="top" wrapText="1"/>
    </xf>
    <xf numFmtId="0" fontId="14" fillId="0" borderId="3" xfId="0" applyFont="1" applyBorder="1" applyAlignment="1">
      <alignment horizontal="justify" vertical="top" wrapText="1"/>
    </xf>
    <xf numFmtId="0" fontId="14" fillId="0" borderId="2" xfId="0" applyFont="1" applyFill="1" applyBorder="1" applyAlignment="1">
      <alignment horizontal="justify" vertical="top" wrapText="1"/>
    </xf>
    <xf numFmtId="0" fontId="14" fillId="0" borderId="3" xfId="0" applyFont="1" applyFill="1" applyBorder="1" applyAlignment="1">
      <alignment horizontal="justify" vertical="top" wrapText="1"/>
    </xf>
  </cellXfs>
  <cellStyles count="4">
    <cellStyle name="Гиперссылка" xfId="2" builtinId="8"/>
    <cellStyle name="Обычный" xfId="0" builtinId="0"/>
    <cellStyle name="Обычный 2" xfId="1"/>
    <cellStyle name="Обычный 2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7" zoomScaleNormal="100" zoomScaleSheetLayoutView="115" workbookViewId="0">
      <selection activeCell="F3" sqref="F3"/>
    </sheetView>
  </sheetViews>
  <sheetFormatPr defaultColWidth="11.140625" defaultRowHeight="15" x14ac:dyDescent="0.25"/>
  <cols>
    <col min="1" max="1" width="31" style="2" customWidth="1"/>
    <col min="2" max="2" width="13.85546875" style="2" customWidth="1"/>
    <col min="3" max="3" width="9.5703125" style="2" customWidth="1"/>
    <col min="4" max="4" width="11.140625" style="2" customWidth="1"/>
    <col min="5" max="5" width="9.7109375" style="2" customWidth="1"/>
    <col min="6" max="6" width="11.42578125" style="2" customWidth="1"/>
    <col min="7" max="7" width="10" style="2" customWidth="1"/>
    <col min="8" max="8" width="12.140625" style="2" customWidth="1"/>
    <col min="9" max="16384" width="11.140625" style="2"/>
  </cols>
  <sheetData>
    <row r="1" spans="1:8" x14ac:dyDescent="0.25">
      <c r="F1" s="67" t="s">
        <v>168</v>
      </c>
      <c r="G1" s="68"/>
      <c r="H1" s="68"/>
    </row>
    <row r="2" spans="1:8" ht="15.75" customHeight="1" x14ac:dyDescent="0.25">
      <c r="F2" s="68"/>
      <c r="G2" s="68"/>
      <c r="H2" s="68"/>
    </row>
    <row r="3" spans="1:8" ht="19.5" customHeight="1" x14ac:dyDescent="0.3">
      <c r="G3" s="3"/>
    </row>
    <row r="4" spans="1:8" ht="15.75" x14ac:dyDescent="0.25">
      <c r="H4" s="4" t="s">
        <v>15</v>
      </c>
    </row>
    <row r="5" spans="1:8" ht="23.25" customHeight="1" x14ac:dyDescent="0.25"/>
    <row r="6" spans="1:8" ht="46.5" customHeight="1" x14ac:dyDescent="0.3">
      <c r="A6" s="66" t="s">
        <v>147</v>
      </c>
      <c r="B6" s="66"/>
      <c r="C6" s="66"/>
      <c r="D6" s="66"/>
      <c r="E6" s="66"/>
      <c r="F6" s="66"/>
      <c r="G6" s="66"/>
      <c r="H6" s="66"/>
    </row>
    <row r="7" spans="1:8" ht="30" customHeight="1" x14ac:dyDescent="0.3">
      <c r="A7" s="23"/>
      <c r="B7" s="23"/>
      <c r="C7" s="23"/>
      <c r="D7" s="23"/>
      <c r="E7" s="23"/>
      <c r="F7" s="23"/>
      <c r="G7" s="23"/>
      <c r="H7" s="23"/>
    </row>
    <row r="8" spans="1:8" x14ac:dyDescent="0.25">
      <c r="H8" s="7" t="s">
        <v>16</v>
      </c>
    </row>
    <row r="9" spans="1:8" ht="48" x14ac:dyDescent="0.25">
      <c r="A9" s="5" t="s">
        <v>0</v>
      </c>
      <c r="B9" s="29" t="s">
        <v>102</v>
      </c>
      <c r="C9" s="29" t="s">
        <v>1</v>
      </c>
      <c r="D9" s="30" t="s">
        <v>99</v>
      </c>
      <c r="E9" s="29" t="s">
        <v>1</v>
      </c>
      <c r="F9" s="30" t="s">
        <v>100</v>
      </c>
      <c r="G9" s="29" t="s">
        <v>1</v>
      </c>
      <c r="H9" s="29" t="s">
        <v>17</v>
      </c>
    </row>
    <row r="10" spans="1:8" ht="13.5" customHeight="1" x14ac:dyDescent="0.25">
      <c r="A10" s="46">
        <v>1</v>
      </c>
      <c r="B10" s="47">
        <v>2</v>
      </c>
      <c r="C10" s="47">
        <v>3</v>
      </c>
      <c r="D10" s="48">
        <v>4</v>
      </c>
      <c r="E10" s="47">
        <v>5</v>
      </c>
      <c r="F10" s="48">
        <v>6</v>
      </c>
      <c r="G10" s="47">
        <v>7</v>
      </c>
      <c r="H10" s="47" t="s">
        <v>81</v>
      </c>
    </row>
    <row r="11" spans="1:8" ht="22.5" customHeight="1" x14ac:dyDescent="0.25">
      <c r="A11" s="31" t="s">
        <v>2</v>
      </c>
      <c r="B11" s="63">
        <v>3053705.2381000002</v>
      </c>
      <c r="C11" s="26">
        <v>100</v>
      </c>
      <c r="D11" s="25">
        <v>3200657.6109999996</v>
      </c>
      <c r="E11" s="26">
        <v>100.00000000000003</v>
      </c>
      <c r="F11" s="25">
        <v>585364.93679777998</v>
      </c>
      <c r="G11" s="26">
        <v>100</v>
      </c>
      <c r="H11" s="25">
        <f>F11/D11*100</f>
        <v>18.288895843966614</v>
      </c>
    </row>
    <row r="12" spans="1:8" ht="20.100000000000001" customHeight="1" x14ac:dyDescent="0.25">
      <c r="A12" s="24" t="s">
        <v>3</v>
      </c>
      <c r="B12" s="64">
        <v>17205.214</v>
      </c>
      <c r="C12" s="27">
        <v>0.5634209151995625</v>
      </c>
      <c r="D12" s="64">
        <v>17183.4846</v>
      </c>
      <c r="E12" s="27">
        <v>0.53687356438701561</v>
      </c>
      <c r="F12" s="64">
        <v>2560.35453039</v>
      </c>
      <c r="G12" s="27">
        <v>0.43739458403442077</v>
      </c>
      <c r="H12" s="27">
        <f>F12/D12*100</f>
        <v>14.900089184413737</v>
      </c>
    </row>
    <row r="13" spans="1:8" ht="20.100000000000001" customHeight="1" x14ac:dyDescent="0.25">
      <c r="A13" s="24" t="s">
        <v>4</v>
      </c>
      <c r="B13" s="64">
        <v>3285.6206000000002</v>
      </c>
      <c r="C13" s="27">
        <v>0.10759455624617838</v>
      </c>
      <c r="D13" s="64">
        <v>3285.6206000000002</v>
      </c>
      <c r="E13" s="27">
        <v>0.10265454788753413</v>
      </c>
      <c r="F13" s="64">
        <v>687.40199495000002</v>
      </c>
      <c r="G13" s="27">
        <v>0.11743135807047317</v>
      </c>
      <c r="H13" s="27">
        <f t="shared" ref="H13:H23" si="0">F13/D13*100</f>
        <v>20.921526817490737</v>
      </c>
    </row>
    <row r="14" spans="1:8" ht="25.5" x14ac:dyDescent="0.25">
      <c r="A14" s="24" t="s">
        <v>5</v>
      </c>
      <c r="B14" s="64">
        <v>538.34199999999998</v>
      </c>
      <c r="C14" s="28">
        <v>1.7629140929625337E-2</v>
      </c>
      <c r="D14" s="64">
        <v>548.9153</v>
      </c>
      <c r="E14" s="28">
        <v>1.7150078724868647E-2</v>
      </c>
      <c r="F14" s="64">
        <v>34.118478850000002</v>
      </c>
      <c r="G14" s="28">
        <v>5.8285825995393649E-3</v>
      </c>
      <c r="H14" s="27">
        <f t="shared" si="0"/>
        <v>6.2156181199540264</v>
      </c>
    </row>
    <row r="15" spans="1:8" ht="20.100000000000001" customHeight="1" x14ac:dyDescent="0.25">
      <c r="A15" s="24" t="s">
        <v>6</v>
      </c>
      <c r="B15" s="64">
        <v>423746.51389999996</v>
      </c>
      <c r="C15" s="27">
        <v>13.876470741611357</v>
      </c>
      <c r="D15" s="64">
        <v>501710.28300000011</v>
      </c>
      <c r="E15" s="27">
        <v>15.675225031122524</v>
      </c>
      <c r="F15" s="64">
        <v>71247.198591959997</v>
      </c>
      <c r="G15" s="27">
        <v>12.171415490260742</v>
      </c>
      <c r="H15" s="27">
        <f t="shared" si="0"/>
        <v>14.20086472334871</v>
      </c>
    </row>
    <row r="16" spans="1:8" ht="20.100000000000001" customHeight="1" x14ac:dyDescent="0.25">
      <c r="A16" s="24" t="s">
        <v>7</v>
      </c>
      <c r="B16" s="64">
        <v>95833.893799999991</v>
      </c>
      <c r="C16" s="27">
        <v>3.1382823922988501</v>
      </c>
      <c r="D16" s="64">
        <v>101736.2366</v>
      </c>
      <c r="E16" s="27">
        <v>3.1786041796646276</v>
      </c>
      <c r="F16" s="64">
        <v>7522.6897245199998</v>
      </c>
      <c r="G16" s="27">
        <v>1.2851281741732996</v>
      </c>
      <c r="H16" s="27">
        <f t="shared" si="0"/>
        <v>7.3943070590444862</v>
      </c>
    </row>
    <row r="17" spans="1:8" ht="20.100000000000001" customHeight="1" x14ac:dyDescent="0.25">
      <c r="A17" s="24" t="s">
        <v>8</v>
      </c>
      <c r="B17" s="64">
        <v>27935.3073</v>
      </c>
      <c r="C17" s="27">
        <v>0.91480038582182244</v>
      </c>
      <c r="D17" s="64">
        <v>28462.852600000002</v>
      </c>
      <c r="E17" s="27">
        <v>0.88928139336675849</v>
      </c>
      <c r="F17" s="64">
        <v>3067.7502732900002</v>
      </c>
      <c r="G17" s="27">
        <v>0.52407482588076237</v>
      </c>
      <c r="H17" s="27">
        <f t="shared" si="0"/>
        <v>10.778084390915899</v>
      </c>
    </row>
    <row r="18" spans="1:8" ht="20.100000000000001" customHeight="1" x14ac:dyDescent="0.25">
      <c r="A18" s="24" t="s">
        <v>9</v>
      </c>
      <c r="B18" s="64">
        <v>262351.46559999994</v>
      </c>
      <c r="C18" s="27">
        <v>8.5912504693227589</v>
      </c>
      <c r="D18" s="64">
        <v>278662.07279999997</v>
      </c>
      <c r="E18" s="27">
        <v>8.7064005797526089</v>
      </c>
      <c r="F18" s="64">
        <v>37463.43278937001</v>
      </c>
      <c r="G18" s="27">
        <v>6.4000131258822073</v>
      </c>
      <c r="H18" s="27">
        <f t="shared" si="0"/>
        <v>13.444037221476526</v>
      </c>
    </row>
    <row r="19" spans="1:8" ht="20.100000000000001" customHeight="1" x14ac:dyDescent="0.25">
      <c r="A19" s="24" t="s">
        <v>10</v>
      </c>
      <c r="B19" s="64">
        <v>23473.095000000001</v>
      </c>
      <c r="C19" s="27">
        <v>0.76867585997281263</v>
      </c>
      <c r="D19" s="64">
        <v>24220.832599999994</v>
      </c>
      <c r="E19" s="27">
        <v>0.75674550494742054</v>
      </c>
      <c r="F19" s="64">
        <v>1503.64127626</v>
      </c>
      <c r="G19" s="27">
        <v>0.25687245370138179</v>
      </c>
      <c r="H19" s="27">
        <f t="shared" si="0"/>
        <v>6.2080494964487736</v>
      </c>
    </row>
    <row r="20" spans="1:8" ht="20.100000000000001" customHeight="1" x14ac:dyDescent="0.25">
      <c r="A20" s="24" t="s">
        <v>11</v>
      </c>
      <c r="B20" s="64">
        <v>250580.23070000001</v>
      </c>
      <c r="C20" s="27">
        <v>8.2057766274753412</v>
      </c>
      <c r="D20" s="64">
        <v>301605.04480000009</v>
      </c>
      <c r="E20" s="27">
        <v>9.4232211456622466</v>
      </c>
      <c r="F20" s="64">
        <v>26133.389607309997</v>
      </c>
      <c r="G20" s="27">
        <v>4.4644610506177331</v>
      </c>
      <c r="H20" s="27">
        <f t="shared" si="0"/>
        <v>8.66477204472476</v>
      </c>
    </row>
    <row r="21" spans="1:8" ht="20.100000000000001" customHeight="1" x14ac:dyDescent="0.25">
      <c r="A21" s="24" t="s">
        <v>12</v>
      </c>
      <c r="B21" s="64">
        <v>848779.04120000009</v>
      </c>
      <c r="C21" s="27">
        <v>27.795054696507187</v>
      </c>
      <c r="D21" s="64">
        <v>834022.15980000002</v>
      </c>
      <c r="E21" s="27">
        <v>26.057837518566124</v>
      </c>
      <c r="F21" s="64">
        <v>210632.42485811998</v>
      </c>
      <c r="G21" s="27">
        <v>35.983095607054608</v>
      </c>
      <c r="H21" s="27">
        <f t="shared" si="0"/>
        <v>25.255015395349929</v>
      </c>
    </row>
    <row r="22" spans="1:8" ht="20.100000000000001" customHeight="1" x14ac:dyDescent="0.25">
      <c r="A22" s="24" t="s">
        <v>13</v>
      </c>
      <c r="B22" s="64">
        <v>25784.641800000001</v>
      </c>
      <c r="C22" s="27">
        <v>0.84437232114921068</v>
      </c>
      <c r="D22" s="64">
        <v>30353.657999999999</v>
      </c>
      <c r="E22" s="27">
        <v>0.94835692189257426</v>
      </c>
      <c r="F22" s="64">
        <v>2459.9015379400003</v>
      </c>
      <c r="G22" s="27">
        <v>0.420233837611937</v>
      </c>
      <c r="H22" s="27">
        <f t="shared" si="0"/>
        <v>8.1041353827601288</v>
      </c>
    </row>
    <row r="23" spans="1:8" ht="41.25" customHeight="1" x14ac:dyDescent="0.25">
      <c r="A23" s="24" t="s">
        <v>14</v>
      </c>
      <c r="B23" s="64">
        <v>1074191.8722000001</v>
      </c>
      <c r="C23" s="27">
        <v>35.17667189346529</v>
      </c>
      <c r="D23" s="64">
        <v>1078866.4502999999</v>
      </c>
      <c r="E23" s="27">
        <v>33.707649534025713</v>
      </c>
      <c r="F23" s="64">
        <v>222052.63313482</v>
      </c>
      <c r="G23" s="27">
        <v>37.934050910112894</v>
      </c>
      <c r="H23" s="27">
        <f t="shared" si="0"/>
        <v>20.582031545523911</v>
      </c>
    </row>
  </sheetData>
  <mergeCells count="2">
    <mergeCell ref="A6:H6"/>
    <mergeCell ref="F1:H2"/>
  </mergeCells>
  <printOptions horizontalCentered="1"/>
  <pageMargins left="0.70866141732283472" right="0.70866141732283472" top="0.74803149606299213" bottom="0.74803149606299213" header="0.31496062992125984" footer="0.31496062992125984"/>
  <pageSetup paperSize="9" scale="80"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view="pageBreakPreview" topLeftCell="A64" zoomScaleNormal="93" zoomScaleSheetLayoutView="100" workbookViewId="0">
      <selection activeCell="H2" sqref="H2"/>
    </sheetView>
  </sheetViews>
  <sheetFormatPr defaultRowHeight="15" x14ac:dyDescent="0.25"/>
  <cols>
    <col min="1" max="1" width="24.85546875" customWidth="1"/>
    <col min="2" max="2" width="11.85546875" customWidth="1"/>
    <col min="4" max="4" width="14.28515625" customWidth="1"/>
    <col min="5" max="5" width="12.7109375" customWidth="1"/>
    <col min="6" max="6" width="11.85546875" customWidth="1"/>
    <col min="7" max="7" width="9.140625" customWidth="1"/>
    <col min="8" max="8" width="11" customWidth="1"/>
  </cols>
  <sheetData>
    <row r="1" spans="1:8" ht="15.75" x14ac:dyDescent="0.25">
      <c r="H1" s="4" t="s">
        <v>21</v>
      </c>
    </row>
    <row r="2" spans="1:8" ht="15.6" x14ac:dyDescent="0.3">
      <c r="H2" s="4"/>
    </row>
    <row r="3" spans="1:8" ht="37.5" customHeight="1" x14ac:dyDescent="0.3">
      <c r="A3" s="69" t="s">
        <v>145</v>
      </c>
      <c r="B3" s="69"/>
      <c r="C3" s="69"/>
      <c r="D3" s="69"/>
      <c r="E3" s="69"/>
      <c r="F3" s="69"/>
      <c r="G3" s="69"/>
      <c r="H3" s="69"/>
    </row>
    <row r="4" spans="1:8" ht="14.45" x14ac:dyDescent="0.3">
      <c r="A4" s="1"/>
    </row>
    <row r="5" spans="1:8" x14ac:dyDescent="0.25">
      <c r="H5" s="33" t="s">
        <v>16</v>
      </c>
    </row>
    <row r="6" spans="1:8" x14ac:dyDescent="0.25">
      <c r="A6" s="70" t="s">
        <v>0</v>
      </c>
      <c r="B6" s="70" t="s">
        <v>22</v>
      </c>
      <c r="C6" s="70"/>
      <c r="D6" s="70" t="s">
        <v>160</v>
      </c>
      <c r="E6" s="70"/>
      <c r="F6" s="70"/>
      <c r="G6" s="70"/>
      <c r="H6" s="70"/>
    </row>
    <row r="7" spans="1:8" ht="21" customHeight="1" x14ac:dyDescent="0.25">
      <c r="A7" s="70"/>
      <c r="B7" s="71" t="s">
        <v>101</v>
      </c>
      <c r="C7" s="73" t="s">
        <v>23</v>
      </c>
      <c r="D7" s="72" t="s">
        <v>102</v>
      </c>
      <c r="E7" s="71" t="s">
        <v>99</v>
      </c>
      <c r="F7" s="71" t="s">
        <v>100</v>
      </c>
      <c r="G7" s="73" t="s">
        <v>23</v>
      </c>
      <c r="H7" s="72" t="s">
        <v>161</v>
      </c>
    </row>
    <row r="8" spans="1:8" ht="27" customHeight="1" x14ac:dyDescent="0.25">
      <c r="A8" s="70"/>
      <c r="B8" s="72"/>
      <c r="C8" s="74"/>
      <c r="D8" s="72"/>
      <c r="E8" s="72"/>
      <c r="F8" s="72"/>
      <c r="G8" s="74"/>
      <c r="H8" s="72"/>
    </row>
    <row r="9" spans="1:8" s="51" customFormat="1" ht="13.5" customHeight="1" x14ac:dyDescent="0.2">
      <c r="A9" s="49">
        <v>1</v>
      </c>
      <c r="B9" s="46">
        <v>2</v>
      </c>
      <c r="C9" s="50">
        <v>3</v>
      </c>
      <c r="D9" s="46">
        <v>4</v>
      </c>
      <c r="E9" s="46">
        <v>5</v>
      </c>
      <c r="F9" s="46">
        <v>6</v>
      </c>
      <c r="G9" s="50" t="s">
        <v>82</v>
      </c>
      <c r="H9" s="46" t="s">
        <v>83</v>
      </c>
    </row>
    <row r="10" spans="1:8" ht="25.5" x14ac:dyDescent="0.25">
      <c r="A10" s="6" t="s">
        <v>64</v>
      </c>
      <c r="B10" s="38">
        <f>B12+B15+B41+B60</f>
        <v>470947.02980001998</v>
      </c>
      <c r="C10" s="38">
        <v>16.356269617962312</v>
      </c>
      <c r="D10" s="38">
        <f>D12+D15+D41+D60</f>
        <v>3053705.2380999997</v>
      </c>
      <c r="E10" s="38">
        <f>E12+E15+E41+E60</f>
        <v>3200657.6010000003</v>
      </c>
      <c r="F10" s="38">
        <f>F12+F15+F41+F60</f>
        <v>585364.93679777998</v>
      </c>
      <c r="G10" s="38">
        <f>F10/E10*100</f>
        <v>18.288895901107665</v>
      </c>
      <c r="H10" s="38">
        <f t="shared" ref="H10:H12" si="0">F10/B10*100</f>
        <v>124.29528158322725</v>
      </c>
    </row>
    <row r="11" spans="1:8" x14ac:dyDescent="0.25">
      <c r="A11" s="36" t="s">
        <v>24</v>
      </c>
      <c r="B11" s="39"/>
      <c r="C11" s="39"/>
      <c r="D11" s="39"/>
      <c r="E11" s="39"/>
      <c r="F11" s="39"/>
      <c r="G11" s="39"/>
      <c r="H11" s="40"/>
    </row>
    <row r="12" spans="1:8" ht="18" customHeight="1" x14ac:dyDescent="0.25">
      <c r="A12" s="6" t="s">
        <v>25</v>
      </c>
      <c r="B12" s="38">
        <f>B14</f>
        <v>264404.42379999999</v>
      </c>
      <c r="C12" s="38">
        <v>26.283480169907254</v>
      </c>
      <c r="D12" s="38">
        <f>D14</f>
        <v>996531.5</v>
      </c>
      <c r="E12" s="38">
        <f t="shared" ref="E12:F12" si="1">E14</f>
        <v>997817.5909999999</v>
      </c>
      <c r="F12" s="38">
        <f t="shared" si="1"/>
        <v>215293.77650000001</v>
      </c>
      <c r="G12" s="38">
        <f>F12/E12*100</f>
        <v>21.576466324294341</v>
      </c>
      <c r="H12" s="38">
        <f t="shared" si="0"/>
        <v>81.425935846993198</v>
      </c>
    </row>
    <row r="13" spans="1:8" x14ac:dyDescent="0.25">
      <c r="A13" s="36" t="s">
        <v>24</v>
      </c>
      <c r="B13" s="39"/>
      <c r="C13" s="39"/>
      <c r="D13" s="39"/>
      <c r="E13" s="39"/>
      <c r="F13" s="39"/>
      <c r="G13" s="39"/>
      <c r="H13" s="40"/>
    </row>
    <row r="14" spans="1:8" ht="18" customHeight="1" x14ac:dyDescent="0.25">
      <c r="A14" s="35" t="s">
        <v>26</v>
      </c>
      <c r="B14" s="39">
        <v>264404.42379999999</v>
      </c>
      <c r="C14" s="39">
        <v>26.283480169907254</v>
      </c>
      <c r="D14" s="39">
        <v>996531.5</v>
      </c>
      <c r="E14" s="39">
        <v>997817.5909999999</v>
      </c>
      <c r="F14" s="39">
        <v>215293.77650000001</v>
      </c>
      <c r="G14" s="39">
        <f>F14/E14*100</f>
        <v>21.576466324294341</v>
      </c>
      <c r="H14" s="39">
        <f t="shared" ref="H14" si="2">F14/B14*100</f>
        <v>81.425935846993198</v>
      </c>
    </row>
    <row r="15" spans="1:8" x14ac:dyDescent="0.25">
      <c r="A15" s="6" t="s">
        <v>18</v>
      </c>
      <c r="B15" s="38">
        <v>69815.684774549969</v>
      </c>
      <c r="C15" s="38">
        <v>7.5184029961695282</v>
      </c>
      <c r="D15" s="38">
        <f>SUM(D17:D40)</f>
        <v>1074426.6277999999</v>
      </c>
      <c r="E15" s="38">
        <f t="shared" ref="E15:F15" si="3">SUM(E17:E40)</f>
        <v>1114493.8377</v>
      </c>
      <c r="F15" s="38">
        <f t="shared" si="3"/>
        <v>153416.38964417996</v>
      </c>
      <c r="G15" s="38">
        <f>F15/E15*100</f>
        <v>13.765566435144045</v>
      </c>
      <c r="H15" s="38" t="s">
        <v>150</v>
      </c>
    </row>
    <row r="16" spans="1:8" ht="12.75" customHeight="1" x14ac:dyDescent="0.25">
      <c r="A16" s="36" t="s">
        <v>27</v>
      </c>
      <c r="B16" s="39"/>
      <c r="C16" s="39"/>
      <c r="D16" s="39"/>
      <c r="E16" s="39"/>
      <c r="F16" s="39"/>
      <c r="G16" s="39"/>
      <c r="H16" s="40"/>
    </row>
    <row r="17" spans="1:8" ht="18" customHeight="1" x14ac:dyDescent="0.25">
      <c r="A17" s="35" t="s">
        <v>28</v>
      </c>
      <c r="B17" s="39">
        <v>20151.256359949995</v>
      </c>
      <c r="C17" s="39">
        <v>10.032125867559435</v>
      </c>
      <c r="D17" s="39">
        <v>327811.78180000006</v>
      </c>
      <c r="E17" s="39">
        <v>327500.31660000002</v>
      </c>
      <c r="F17" s="39">
        <v>88184.791648430022</v>
      </c>
      <c r="G17" s="39">
        <f>F17/E17*100</f>
        <v>26.926627908007955</v>
      </c>
      <c r="H17" s="39" t="s">
        <v>162</v>
      </c>
    </row>
    <row r="18" spans="1:8" ht="18" customHeight="1" x14ac:dyDescent="0.25">
      <c r="A18" s="35" t="s">
        <v>30</v>
      </c>
      <c r="B18" s="39">
        <v>5124.4542101100005</v>
      </c>
      <c r="C18" s="39">
        <v>3.4361627392546916</v>
      </c>
      <c r="D18" s="39">
        <v>187746.58960000001</v>
      </c>
      <c r="E18" s="39">
        <v>201940.47530000002</v>
      </c>
      <c r="F18" s="39">
        <v>19680.602183339997</v>
      </c>
      <c r="G18" s="39">
        <f t="shared" ref="G18:G37" si="4">F18/E18*100</f>
        <v>9.7457442120519744</v>
      </c>
      <c r="H18" s="39" t="s">
        <v>148</v>
      </c>
    </row>
    <row r="19" spans="1:8" ht="18" customHeight="1" x14ac:dyDescent="0.25">
      <c r="A19" s="35" t="s">
        <v>29</v>
      </c>
      <c r="B19" s="39">
        <v>15898.074210759998</v>
      </c>
      <c r="C19" s="39">
        <v>13.23147235404328</v>
      </c>
      <c r="D19" s="39">
        <v>74099.127299999993</v>
      </c>
      <c r="E19" s="39">
        <v>78838.267599999992</v>
      </c>
      <c r="F19" s="39">
        <v>11408.95303276</v>
      </c>
      <c r="G19" s="39">
        <f t="shared" si="4"/>
        <v>14.471339084523468</v>
      </c>
      <c r="H19" s="39">
        <f t="shared" ref="H19:H37" si="5">F19/B19*100</f>
        <v>71.763113453315569</v>
      </c>
    </row>
    <row r="20" spans="1:8" ht="18" customHeight="1" x14ac:dyDescent="0.25">
      <c r="A20" s="35" t="s">
        <v>32</v>
      </c>
      <c r="B20" s="39">
        <v>5398.0937216299999</v>
      </c>
      <c r="C20" s="39">
        <v>4.8718920780002266</v>
      </c>
      <c r="D20" s="39">
        <v>122971.4684</v>
      </c>
      <c r="E20" s="39">
        <v>126020.1161</v>
      </c>
      <c r="F20" s="39">
        <v>10801.189401079999</v>
      </c>
      <c r="G20" s="39">
        <f t="shared" si="4"/>
        <v>8.571004166119792</v>
      </c>
      <c r="H20" s="39" t="s">
        <v>149</v>
      </c>
    </row>
    <row r="21" spans="1:8" ht="18" customHeight="1" x14ac:dyDescent="0.25">
      <c r="A21" s="35" t="s">
        <v>31</v>
      </c>
      <c r="B21" s="39">
        <v>8654.1308535499993</v>
      </c>
      <c r="C21" s="39">
        <v>8.8541260917391096</v>
      </c>
      <c r="D21" s="39">
        <v>95430.691699999981</v>
      </c>
      <c r="E21" s="39">
        <v>98012.846199999985</v>
      </c>
      <c r="F21" s="39">
        <v>6135.7791741299989</v>
      </c>
      <c r="G21" s="39">
        <f t="shared" si="4"/>
        <v>6.2601785500745928</v>
      </c>
      <c r="H21" s="39">
        <f t="shared" si="5"/>
        <v>70.900004610088018</v>
      </c>
    </row>
    <row r="22" spans="1:8" ht="18" customHeight="1" x14ac:dyDescent="0.25">
      <c r="A22" s="35" t="s">
        <v>33</v>
      </c>
      <c r="B22" s="39">
        <v>4848.9361670300004</v>
      </c>
      <c r="C22" s="39">
        <v>3.8837534246882339</v>
      </c>
      <c r="D22" s="39">
        <v>162949.5863</v>
      </c>
      <c r="E22" s="39">
        <v>171061.5453</v>
      </c>
      <c r="F22" s="39">
        <v>5376.2232551800007</v>
      </c>
      <c r="G22" s="39">
        <f t="shared" si="4"/>
        <v>3.1428590486257</v>
      </c>
      <c r="H22" s="39">
        <f t="shared" si="5"/>
        <v>110.87428396635228</v>
      </c>
    </row>
    <row r="23" spans="1:8" ht="18" customHeight="1" x14ac:dyDescent="0.25">
      <c r="A23" s="35" t="s">
        <v>36</v>
      </c>
      <c r="B23" s="39">
        <v>5.541865E-2</v>
      </c>
      <c r="C23" s="61">
        <v>2.5993327038029552E-4</v>
      </c>
      <c r="D23" s="39">
        <v>21173.8989</v>
      </c>
      <c r="E23" s="39">
        <v>21403.710600000002</v>
      </c>
      <c r="F23" s="39">
        <v>3189.1193666500003</v>
      </c>
      <c r="G23" s="39">
        <f t="shared" si="4"/>
        <v>14.899843425513332</v>
      </c>
      <c r="H23" s="62" t="s">
        <v>164</v>
      </c>
    </row>
    <row r="24" spans="1:8" ht="18" customHeight="1" x14ac:dyDescent="0.25">
      <c r="A24" s="35" t="s">
        <v>34</v>
      </c>
      <c r="B24" s="39">
        <v>2329.5978527100001</v>
      </c>
      <c r="C24" s="39">
        <v>6.7518204462237481</v>
      </c>
      <c r="D24" s="39">
        <v>23029.740400000002</v>
      </c>
      <c r="E24" s="39">
        <v>27082.312000000002</v>
      </c>
      <c r="F24" s="39">
        <v>2063.6455660200004</v>
      </c>
      <c r="G24" s="39">
        <f t="shared" si="4"/>
        <v>7.6199017499687631</v>
      </c>
      <c r="H24" s="39">
        <f t="shared" si="5"/>
        <v>88.583768379567317</v>
      </c>
    </row>
    <row r="25" spans="1:8" ht="18" customHeight="1" x14ac:dyDescent="0.25">
      <c r="A25" s="35" t="s">
        <v>61</v>
      </c>
      <c r="B25" s="39"/>
      <c r="C25" s="39" t="s">
        <v>20</v>
      </c>
      <c r="D25" s="39">
        <v>600</v>
      </c>
      <c r="E25" s="39">
        <v>1611.0553</v>
      </c>
      <c r="F25" s="39">
        <v>1611.0553</v>
      </c>
      <c r="G25" s="39">
        <f t="shared" si="4"/>
        <v>100</v>
      </c>
      <c r="H25" s="39"/>
    </row>
    <row r="26" spans="1:8" ht="18" customHeight="1" x14ac:dyDescent="0.25">
      <c r="A26" s="35" t="s">
        <v>40</v>
      </c>
      <c r="B26" s="39">
        <v>527.61739373</v>
      </c>
      <c r="C26" s="39">
        <v>9.4199771333844264</v>
      </c>
      <c r="D26" s="39">
        <v>9188.5863000000008</v>
      </c>
      <c r="E26" s="39">
        <v>9549.5688000000009</v>
      </c>
      <c r="F26" s="39">
        <v>1142.1043325199998</v>
      </c>
      <c r="G26" s="39">
        <f t="shared" si="4"/>
        <v>11.959747674889778</v>
      </c>
      <c r="H26" s="39" t="s">
        <v>150</v>
      </c>
    </row>
    <row r="27" spans="1:8" ht="18" customHeight="1" x14ac:dyDescent="0.25">
      <c r="A27" s="35" t="s">
        <v>38</v>
      </c>
      <c r="B27" s="39">
        <v>3090.6293999999998</v>
      </c>
      <c r="C27" s="39">
        <v>40.119547481355994</v>
      </c>
      <c r="D27" s="39">
        <v>5565.4591</v>
      </c>
      <c r="E27" s="39">
        <v>5461.3440999999993</v>
      </c>
      <c r="F27" s="39">
        <v>1089.6417856799999</v>
      </c>
      <c r="G27" s="41">
        <f t="shared" si="4"/>
        <v>19.951897659772069</v>
      </c>
      <c r="H27" s="39">
        <f t="shared" si="5"/>
        <v>35.256306876521656</v>
      </c>
    </row>
    <row r="28" spans="1:8" ht="18" customHeight="1" x14ac:dyDescent="0.25">
      <c r="A28" s="35" t="s">
        <v>37</v>
      </c>
      <c r="B28" s="39">
        <v>1293.81897746</v>
      </c>
      <c r="C28" s="39">
        <v>10.162829001818952</v>
      </c>
      <c r="D28" s="39">
        <v>11723.600700000001</v>
      </c>
      <c r="E28" s="39">
        <v>12115.84</v>
      </c>
      <c r="F28" s="39">
        <v>1008.22791964</v>
      </c>
      <c r="G28" s="39">
        <f t="shared" si="4"/>
        <v>8.3215684561697749</v>
      </c>
      <c r="H28" s="39">
        <f t="shared" si="5"/>
        <v>77.926505732612867</v>
      </c>
    </row>
    <row r="29" spans="1:8" ht="18" customHeight="1" x14ac:dyDescent="0.25">
      <c r="A29" s="35" t="s">
        <v>35</v>
      </c>
      <c r="B29" s="39">
        <v>933.02219545999992</v>
      </c>
      <c r="C29" s="39">
        <v>5.8445926060684075</v>
      </c>
      <c r="D29" s="39">
        <v>17079.718699999998</v>
      </c>
      <c r="E29" s="39">
        <v>17184.513300000002</v>
      </c>
      <c r="F29" s="39">
        <v>983.67847174999997</v>
      </c>
      <c r="G29" s="39">
        <f t="shared" si="4"/>
        <v>5.7242149054637457</v>
      </c>
      <c r="H29" s="39">
        <f t="shared" si="5"/>
        <v>105.42926808563493</v>
      </c>
    </row>
    <row r="30" spans="1:8" ht="18" customHeight="1" x14ac:dyDescent="0.25">
      <c r="A30" s="37" t="s">
        <v>39</v>
      </c>
      <c r="B30" s="42">
        <v>725.01005243999998</v>
      </c>
      <c r="C30" s="42">
        <v>9.7505367487120598</v>
      </c>
      <c r="D30" s="42">
        <v>5029.7442999999994</v>
      </c>
      <c r="E30" s="42">
        <v>5902.8766999999989</v>
      </c>
      <c r="F30" s="42">
        <v>630.31632574000002</v>
      </c>
      <c r="G30" s="39">
        <f t="shared" si="4"/>
        <v>10.678121156418532</v>
      </c>
      <c r="H30" s="39">
        <f t="shared" si="5"/>
        <v>86.938977413994337</v>
      </c>
    </row>
    <row r="31" spans="1:8" ht="18" customHeight="1" x14ac:dyDescent="0.25">
      <c r="A31" s="35" t="s">
        <v>46</v>
      </c>
      <c r="B31" s="39">
        <v>45.509924270000006</v>
      </c>
      <c r="C31" s="39">
        <v>15.169974756666669</v>
      </c>
      <c r="D31" s="39">
        <v>300</v>
      </c>
      <c r="E31" s="39">
        <v>300</v>
      </c>
      <c r="F31" s="39">
        <v>34.118478850000002</v>
      </c>
      <c r="G31" s="39">
        <f t="shared" si="4"/>
        <v>11.372826283333334</v>
      </c>
      <c r="H31" s="39">
        <f t="shared" si="5"/>
        <v>74.969315808092418</v>
      </c>
    </row>
    <row r="32" spans="1:8" ht="18" customHeight="1" x14ac:dyDescent="0.25">
      <c r="A32" s="35" t="s">
        <v>45</v>
      </c>
      <c r="B32" s="39">
        <v>40.833805580000003</v>
      </c>
      <c r="C32" s="39">
        <v>7.7171214890180657</v>
      </c>
      <c r="D32" s="39">
        <v>518.27229999999997</v>
      </c>
      <c r="E32" s="39">
        <v>518.55320000000006</v>
      </c>
      <c r="F32" s="39">
        <v>19.59836967</v>
      </c>
      <c r="G32" s="39">
        <f t="shared" si="4"/>
        <v>3.7794327891525885</v>
      </c>
      <c r="H32" s="39">
        <f t="shared" si="5"/>
        <v>47.995452276921966</v>
      </c>
    </row>
    <row r="33" spans="1:8" ht="18" customHeight="1" x14ac:dyDescent="0.25">
      <c r="A33" s="35" t="s">
        <v>48</v>
      </c>
      <c r="B33" s="39">
        <v>0.32126821999999999</v>
      </c>
      <c r="C33" s="39">
        <v>0.10912313452480546</v>
      </c>
      <c r="D33" s="39">
        <v>171.62370000000001</v>
      </c>
      <c r="E33" s="39">
        <v>128.2465</v>
      </c>
      <c r="F33" s="39">
        <v>17.375178769999998</v>
      </c>
      <c r="G33" s="39">
        <f t="shared" si="4"/>
        <v>13.548267414705272</v>
      </c>
      <c r="H33" s="39" t="s">
        <v>151</v>
      </c>
    </row>
    <row r="34" spans="1:8" ht="18" customHeight="1" x14ac:dyDescent="0.25">
      <c r="A34" s="35" t="s">
        <v>47</v>
      </c>
      <c r="B34" s="39"/>
      <c r="C34" s="39" t="s">
        <v>20</v>
      </c>
      <c r="D34" s="39">
        <v>344.0872</v>
      </c>
      <c r="E34" s="39">
        <v>344.0872</v>
      </c>
      <c r="F34" s="39">
        <v>16.848148470000002</v>
      </c>
      <c r="G34" s="39">
        <f t="shared" si="4"/>
        <v>4.896476378662153</v>
      </c>
      <c r="H34" s="39"/>
    </row>
    <row r="35" spans="1:8" ht="18" customHeight="1" x14ac:dyDescent="0.25">
      <c r="A35" s="35" t="s">
        <v>43</v>
      </c>
      <c r="B35" s="39">
        <v>26.194484769999999</v>
      </c>
      <c r="C35" s="39">
        <v>2.067942811552824</v>
      </c>
      <c r="D35" s="39">
        <v>893.30100000000004</v>
      </c>
      <c r="E35" s="39">
        <v>1257.6918999999998</v>
      </c>
      <c r="F35" s="39">
        <v>14.12033737</v>
      </c>
      <c r="G35" s="39">
        <f t="shared" si="4"/>
        <v>1.1227183199637369</v>
      </c>
      <c r="H35" s="39">
        <f t="shared" si="5"/>
        <v>53.90576487372536</v>
      </c>
    </row>
    <row r="36" spans="1:8" ht="18" customHeight="1" x14ac:dyDescent="0.25">
      <c r="A36" s="24" t="s">
        <v>79</v>
      </c>
      <c r="B36" s="27"/>
      <c r="C36" s="27" t="s">
        <v>20</v>
      </c>
      <c r="D36" s="27">
        <v>5015.6500999999998</v>
      </c>
      <c r="E36" s="27">
        <v>5015.9020999999993</v>
      </c>
      <c r="F36" s="27">
        <v>4.8146757399999993</v>
      </c>
      <c r="G36" s="39">
        <f t="shared" si="4"/>
        <v>9.5988231907476823E-2</v>
      </c>
      <c r="H36" s="39"/>
    </row>
    <row r="37" spans="1:8" ht="18" customHeight="1" x14ac:dyDescent="0.25">
      <c r="A37" s="35" t="s">
        <v>41</v>
      </c>
      <c r="B37" s="39">
        <v>299.15208355999999</v>
      </c>
      <c r="C37" s="39">
        <v>3.9807670947971925</v>
      </c>
      <c r="D37" s="39">
        <v>1128.2</v>
      </c>
      <c r="E37" s="39">
        <v>1128.2</v>
      </c>
      <c r="F37" s="39">
        <v>4.1866923900000002</v>
      </c>
      <c r="G37" s="39">
        <f t="shared" si="4"/>
        <v>0.37109487590852686</v>
      </c>
      <c r="H37" s="39">
        <f t="shared" si="5"/>
        <v>1.3995197159174351</v>
      </c>
    </row>
    <row r="38" spans="1:8" ht="18" customHeight="1" x14ac:dyDescent="0.25">
      <c r="A38" s="35" t="s">
        <v>42</v>
      </c>
      <c r="B38" s="39">
        <v>370.92588510000002</v>
      </c>
      <c r="C38" s="39">
        <v>22.367437713535633</v>
      </c>
      <c r="D38" s="39">
        <v>873</v>
      </c>
      <c r="E38" s="39">
        <v>1305.5016000000001</v>
      </c>
      <c r="F38" s="39"/>
      <c r="G38" s="39"/>
      <c r="H38" s="41"/>
    </row>
    <row r="39" spans="1:8" ht="18" customHeight="1" x14ac:dyDescent="0.25">
      <c r="A39" s="35" t="s">
        <v>44</v>
      </c>
      <c r="B39" s="39">
        <v>11.968267229999999</v>
      </c>
      <c r="C39" s="39">
        <v>1.4054338663481962</v>
      </c>
      <c r="D39" s="39">
        <v>602.5</v>
      </c>
      <c r="E39" s="39">
        <v>604.53449999999998</v>
      </c>
      <c r="F39" s="39"/>
      <c r="G39" s="39"/>
      <c r="H39" s="41"/>
    </row>
    <row r="40" spans="1:8" ht="18" customHeight="1" x14ac:dyDescent="0.25">
      <c r="A40" s="35" t="s">
        <v>50</v>
      </c>
      <c r="B40" s="39"/>
      <c r="C40" s="39" t="s">
        <v>20</v>
      </c>
      <c r="D40" s="39">
        <v>180</v>
      </c>
      <c r="E40" s="39">
        <v>206.33279999999999</v>
      </c>
      <c r="F40" s="39"/>
      <c r="G40" s="39"/>
      <c r="H40" s="39"/>
    </row>
    <row r="41" spans="1:8" ht="18" customHeight="1" x14ac:dyDescent="0.25">
      <c r="A41" s="34" t="s">
        <v>52</v>
      </c>
      <c r="B41" s="44">
        <v>106018.94789469001</v>
      </c>
      <c r="C41" s="44">
        <v>20.548446338957596</v>
      </c>
      <c r="D41" s="44">
        <f>SUM(D43:D59)</f>
        <v>595855.71159999981</v>
      </c>
      <c r="E41" s="44">
        <f t="shared" ref="E41:F41" si="6">SUM(E43:E59)</f>
        <v>580734.6246000001</v>
      </c>
      <c r="F41" s="44">
        <f t="shared" si="6"/>
        <v>139803.95389775001</v>
      </c>
      <c r="G41" s="38">
        <f t="shared" ref="G41:G58" si="7">F41/E41*100</f>
        <v>24.07363845302741</v>
      </c>
      <c r="H41" s="38">
        <f t="shared" ref="H41:H58" si="8">F41/B41*100</f>
        <v>131.86695083657978</v>
      </c>
    </row>
    <row r="42" spans="1:8" ht="18" customHeight="1" x14ac:dyDescent="0.25">
      <c r="A42" s="35" t="s">
        <v>24</v>
      </c>
      <c r="B42" s="39"/>
      <c r="C42" s="39"/>
      <c r="D42" s="39"/>
      <c r="E42" s="39"/>
      <c r="F42" s="39"/>
      <c r="G42" s="39"/>
      <c r="H42" s="39" t="s">
        <v>20</v>
      </c>
    </row>
    <row r="43" spans="1:8" ht="18" customHeight="1" x14ac:dyDescent="0.25">
      <c r="A43" s="35" t="s">
        <v>28</v>
      </c>
      <c r="B43" s="39">
        <v>67920.335082569989</v>
      </c>
      <c r="C43" s="39">
        <v>19.77481999570356</v>
      </c>
      <c r="D43" s="39">
        <v>353660.64009999996</v>
      </c>
      <c r="E43" s="39">
        <v>353660.64009999996</v>
      </c>
      <c r="F43" s="39">
        <v>85090.033088389988</v>
      </c>
      <c r="G43" s="39">
        <f t="shared" si="7"/>
        <v>24.059797285988683</v>
      </c>
      <c r="H43" s="39">
        <f t="shared" si="8"/>
        <v>125.27917152491517</v>
      </c>
    </row>
    <row r="44" spans="1:8" ht="18" customHeight="1" x14ac:dyDescent="0.25">
      <c r="A44" s="35" t="s">
        <v>41</v>
      </c>
      <c r="B44" s="39">
        <v>15240.386530309999</v>
      </c>
      <c r="C44" s="39">
        <v>23.514024955249194</v>
      </c>
      <c r="D44" s="39">
        <v>133073.02249999999</v>
      </c>
      <c r="E44" s="39">
        <v>117756.465</v>
      </c>
      <c r="F44" s="39">
        <v>24641.662508210004</v>
      </c>
      <c r="G44" s="39">
        <f t="shared" si="7"/>
        <v>20.925952989680869</v>
      </c>
      <c r="H44" s="39" t="s">
        <v>152</v>
      </c>
    </row>
    <row r="45" spans="1:8" ht="18" customHeight="1" x14ac:dyDescent="0.25">
      <c r="A45" s="35" t="s">
        <v>33</v>
      </c>
      <c r="B45" s="39">
        <v>4658.9027675900006</v>
      </c>
      <c r="C45" s="39">
        <v>12.314092259770709</v>
      </c>
      <c r="D45" s="39">
        <v>38796.791699999994</v>
      </c>
      <c r="E45" s="39">
        <v>38895.163399999998</v>
      </c>
      <c r="F45" s="39">
        <v>10612.258462829999</v>
      </c>
      <c r="G45" s="39">
        <f t="shared" si="7"/>
        <v>27.284262451073797</v>
      </c>
      <c r="H45" s="39" t="s">
        <v>76</v>
      </c>
    </row>
    <row r="46" spans="1:8" ht="18" customHeight="1" x14ac:dyDescent="0.25">
      <c r="A46" s="35" t="s">
        <v>54</v>
      </c>
      <c r="B46" s="39">
        <v>8370.7410099400004</v>
      </c>
      <c r="C46" s="39">
        <v>93.839437111198464</v>
      </c>
      <c r="D46" s="39">
        <v>9225.8730999999989</v>
      </c>
      <c r="E46" s="39">
        <v>9225.8730999999989</v>
      </c>
      <c r="F46" s="39">
        <v>8644.733464339999</v>
      </c>
      <c r="G46" s="39">
        <f t="shared" si="7"/>
        <v>93.700979523986732</v>
      </c>
      <c r="H46" s="39">
        <f t="shared" si="8"/>
        <v>103.27321624303801</v>
      </c>
    </row>
    <row r="47" spans="1:8" ht="18" customHeight="1" x14ac:dyDescent="0.25">
      <c r="A47" s="35" t="s">
        <v>53</v>
      </c>
      <c r="B47" s="39">
        <v>5718.8005075999999</v>
      </c>
      <c r="C47" s="39">
        <v>17.240206268914427</v>
      </c>
      <c r="D47" s="39">
        <v>33181.542300000001</v>
      </c>
      <c r="E47" s="39">
        <v>33187.588600000003</v>
      </c>
      <c r="F47" s="39">
        <v>6089.3166749899983</v>
      </c>
      <c r="G47" s="39">
        <f t="shared" si="7"/>
        <v>18.348174519042935</v>
      </c>
      <c r="H47" s="39">
        <f t="shared" si="8"/>
        <v>106.47891401173378</v>
      </c>
    </row>
    <row r="48" spans="1:8" ht="18" customHeight="1" x14ac:dyDescent="0.25">
      <c r="A48" s="35" t="s">
        <v>26</v>
      </c>
      <c r="B48" s="39">
        <v>2448.6026968399997</v>
      </c>
      <c r="C48" s="39">
        <v>17.355198748737333</v>
      </c>
      <c r="D48" s="39">
        <v>11030.4833</v>
      </c>
      <c r="E48" s="39">
        <v>11043.669900000001</v>
      </c>
      <c r="F48" s="39">
        <v>2123.7908304699999</v>
      </c>
      <c r="G48" s="39">
        <f t="shared" si="7"/>
        <v>19.230843095645223</v>
      </c>
      <c r="H48" s="39">
        <f t="shared" si="8"/>
        <v>86.734807292780488</v>
      </c>
    </row>
    <row r="49" spans="1:8" ht="18" customHeight="1" x14ac:dyDescent="0.25">
      <c r="A49" s="35" t="s">
        <v>32</v>
      </c>
      <c r="B49" s="39">
        <v>572.99121400000001</v>
      </c>
      <c r="C49" s="39">
        <v>13.38764518691589</v>
      </c>
      <c r="D49" s="39">
        <v>5925.1131999999998</v>
      </c>
      <c r="E49" s="39">
        <v>5925.1131999999998</v>
      </c>
      <c r="F49" s="39">
        <v>1351.63819689</v>
      </c>
      <c r="G49" s="39">
        <f t="shared" si="7"/>
        <v>22.812023184468444</v>
      </c>
      <c r="H49" s="39" t="s">
        <v>75</v>
      </c>
    </row>
    <row r="50" spans="1:8" ht="18" customHeight="1" x14ac:dyDescent="0.25">
      <c r="A50" s="35" t="s">
        <v>44</v>
      </c>
      <c r="B50" s="39">
        <v>668.38164935999998</v>
      </c>
      <c r="C50" s="39">
        <v>22.122163148879164</v>
      </c>
      <c r="D50" s="39">
        <v>3285.6206000000002</v>
      </c>
      <c r="E50" s="39">
        <v>3285.6206000000002</v>
      </c>
      <c r="F50" s="39">
        <v>687.40199495000002</v>
      </c>
      <c r="G50" s="39">
        <f t="shared" si="7"/>
        <v>20.921526817490737</v>
      </c>
      <c r="H50" s="39">
        <f t="shared" si="8"/>
        <v>102.84573126868651</v>
      </c>
    </row>
    <row r="51" spans="1:8" ht="18" customHeight="1" x14ac:dyDescent="0.25">
      <c r="A51" s="35" t="s">
        <v>30</v>
      </c>
      <c r="B51" s="39">
        <v>249.26567334999999</v>
      </c>
      <c r="C51" s="39">
        <v>18.580239437826005</v>
      </c>
      <c r="D51" s="39">
        <v>1381.8101999999999</v>
      </c>
      <c r="E51" s="39">
        <v>1381.8101999999999</v>
      </c>
      <c r="F51" s="39">
        <v>252.74296870000001</v>
      </c>
      <c r="G51" s="39">
        <f t="shared" si="7"/>
        <v>18.29071522992087</v>
      </c>
      <c r="H51" s="39">
        <f t="shared" si="8"/>
        <v>101.39501572890764</v>
      </c>
    </row>
    <row r="52" spans="1:8" ht="18" customHeight="1" x14ac:dyDescent="0.25">
      <c r="A52" s="35" t="s">
        <v>39</v>
      </c>
      <c r="B52" s="39">
        <v>60.372625159999998</v>
      </c>
      <c r="C52" s="39">
        <v>2.7842011071479744</v>
      </c>
      <c r="D52" s="39">
        <v>3483.6806000000001</v>
      </c>
      <c r="E52" s="39">
        <v>3561.5464999999999</v>
      </c>
      <c r="F52" s="39">
        <v>208.33818317999999</v>
      </c>
      <c r="G52" s="39">
        <f t="shared" si="7"/>
        <v>5.8496550074525206</v>
      </c>
      <c r="H52" s="39" t="s">
        <v>153</v>
      </c>
    </row>
    <row r="53" spans="1:8" ht="18" customHeight="1" x14ac:dyDescent="0.25">
      <c r="A53" s="35" t="s">
        <v>50</v>
      </c>
      <c r="B53" s="39">
        <v>83.79069681</v>
      </c>
      <c r="C53" s="39">
        <v>21.604895111800985</v>
      </c>
      <c r="D53" s="39">
        <v>392.67859999999996</v>
      </c>
      <c r="E53" s="39">
        <v>392.67860000000002</v>
      </c>
      <c r="F53" s="39">
        <v>81.550899350000009</v>
      </c>
      <c r="G53" s="39">
        <f t="shared" si="7"/>
        <v>20.767849164685828</v>
      </c>
      <c r="H53" s="39">
        <f t="shared" si="8"/>
        <v>97.32691391136315</v>
      </c>
    </row>
    <row r="54" spans="1:8" ht="18" customHeight="1" x14ac:dyDescent="0.25">
      <c r="A54" s="35" t="s">
        <v>55</v>
      </c>
      <c r="B54" s="39">
        <v>10.921942910000002</v>
      </c>
      <c r="C54" s="39">
        <v>23.665310075251838</v>
      </c>
      <c r="D54" s="39">
        <v>46.545699999999997</v>
      </c>
      <c r="E54" s="39">
        <v>46.545699999999997</v>
      </c>
      <c r="F54" s="39">
        <v>10.36429058</v>
      </c>
      <c r="G54" s="39">
        <f t="shared" si="7"/>
        <v>22.266913119794097</v>
      </c>
      <c r="H54" s="39">
        <f t="shared" si="8"/>
        <v>94.894202115912719</v>
      </c>
    </row>
    <row r="55" spans="1:8" ht="38.25" x14ac:dyDescent="0.25">
      <c r="A55" s="35" t="s">
        <v>56</v>
      </c>
      <c r="B55" s="39">
        <v>5.2616404300000008</v>
      </c>
      <c r="C55" s="39">
        <v>8.7297096368511173</v>
      </c>
      <c r="D55" s="39">
        <v>61.93</v>
      </c>
      <c r="E55" s="39">
        <v>61.93</v>
      </c>
      <c r="F55" s="39">
        <v>6.1431375500000005</v>
      </c>
      <c r="G55" s="39">
        <f t="shared" si="7"/>
        <v>9.9194857904085261</v>
      </c>
      <c r="H55" s="39">
        <f t="shared" si="8"/>
        <v>116.75327555592771</v>
      </c>
    </row>
    <row r="56" spans="1:8" ht="18" customHeight="1" x14ac:dyDescent="0.25">
      <c r="A56" s="35" t="s">
        <v>57</v>
      </c>
      <c r="B56" s="39">
        <v>3.78880741</v>
      </c>
      <c r="C56" s="39">
        <v>21.196955461192886</v>
      </c>
      <c r="D56" s="39">
        <v>15.78</v>
      </c>
      <c r="E56" s="39">
        <v>15.78</v>
      </c>
      <c r="F56" s="39">
        <v>2.9127674099999998</v>
      </c>
      <c r="G56" s="39">
        <f t="shared" si="7"/>
        <v>18.458602091254754</v>
      </c>
      <c r="H56" s="39">
        <f t="shared" si="8"/>
        <v>76.878212450497713</v>
      </c>
    </row>
    <row r="57" spans="1:8" ht="18" customHeight="1" x14ac:dyDescent="0.25">
      <c r="A57" s="35" t="s">
        <v>58</v>
      </c>
      <c r="B57" s="39">
        <v>1.9066859600000001</v>
      </c>
      <c r="C57" s="39">
        <v>15.045854882619846</v>
      </c>
      <c r="D57" s="39">
        <v>12.559200000000001</v>
      </c>
      <c r="E57" s="39">
        <v>12.559200000000001</v>
      </c>
      <c r="F57" s="39">
        <v>0.56172991000000005</v>
      </c>
      <c r="G57" s="39">
        <f t="shared" si="7"/>
        <v>4.4726567775017516</v>
      </c>
      <c r="H57" s="39">
        <f t="shared" si="8"/>
        <v>29.461060803112016</v>
      </c>
    </row>
    <row r="58" spans="1:8" ht="18" customHeight="1" x14ac:dyDescent="0.25">
      <c r="A58" s="37" t="s">
        <v>59</v>
      </c>
      <c r="B58" s="42">
        <v>0.51643466000000005</v>
      </c>
      <c r="C58" s="42">
        <v>11.807729382445071</v>
      </c>
      <c r="D58" s="42">
        <v>4.3736999999999995</v>
      </c>
      <c r="E58" s="42">
        <v>4.3736999999999995</v>
      </c>
      <c r="F58" s="42">
        <v>0.50470000000000004</v>
      </c>
      <c r="G58" s="39">
        <f t="shared" si="7"/>
        <v>11.539428858860921</v>
      </c>
      <c r="H58" s="39">
        <f t="shared" si="8"/>
        <v>97.727755143312805</v>
      </c>
    </row>
    <row r="59" spans="1:8" ht="18" customHeight="1" x14ac:dyDescent="0.25">
      <c r="A59" s="35" t="s">
        <v>60</v>
      </c>
      <c r="B59" s="39">
        <v>0.15809999999999999</v>
      </c>
      <c r="C59" s="45">
        <v>6.9425330400460766E-3</v>
      </c>
      <c r="D59" s="39">
        <v>2277.2667999999999</v>
      </c>
      <c r="E59" s="39">
        <v>2277.2667999999999</v>
      </c>
      <c r="F59" s="39"/>
      <c r="G59" s="39"/>
      <c r="H59" s="39"/>
    </row>
    <row r="60" spans="1:8" ht="25.5" x14ac:dyDescent="0.25">
      <c r="A60" s="6" t="s">
        <v>19</v>
      </c>
      <c r="B60" s="38">
        <v>30707.973330780002</v>
      </c>
      <c r="C60" s="38">
        <v>7.1615346886684152</v>
      </c>
      <c r="D60" s="38">
        <f>SUM(D62:D79)</f>
        <v>386891.39869999996</v>
      </c>
      <c r="E60" s="38">
        <f>SUM(E62:E80)</f>
        <v>507611.54770000005</v>
      </c>
      <c r="F60" s="38">
        <f>SUM(F62:F79)</f>
        <v>76850.816755849999</v>
      </c>
      <c r="G60" s="38">
        <f t="shared" ref="G60" si="9">F60/E60*100</f>
        <v>15.139690399886069</v>
      </c>
      <c r="H60" s="38" t="s">
        <v>154</v>
      </c>
    </row>
    <row r="61" spans="1:8" x14ac:dyDescent="0.25">
      <c r="A61" s="36" t="s">
        <v>27</v>
      </c>
      <c r="B61" s="39"/>
      <c r="C61" s="39"/>
      <c r="D61" s="39"/>
      <c r="E61" s="39"/>
      <c r="F61" s="39"/>
      <c r="G61" s="39"/>
      <c r="H61" s="39" t="s">
        <v>20</v>
      </c>
    </row>
    <row r="62" spans="1:8" ht="18" customHeight="1" x14ac:dyDescent="0.25">
      <c r="A62" s="35" t="s">
        <v>36</v>
      </c>
      <c r="B62" s="39">
        <v>1132.4556781700001</v>
      </c>
      <c r="C62" s="39">
        <v>0.86980788877720117</v>
      </c>
      <c r="D62" s="39">
        <v>114177.3311</v>
      </c>
      <c r="E62" s="39">
        <v>195462.50260000001</v>
      </c>
      <c r="F62" s="39">
        <v>28625.72234823</v>
      </c>
      <c r="G62" s="39">
        <f t="shared" ref="G62" si="10">F62/E62*100</f>
        <v>14.64512219349329</v>
      </c>
      <c r="H62" s="39" t="s">
        <v>155</v>
      </c>
    </row>
    <row r="63" spans="1:8" ht="18" customHeight="1" x14ac:dyDescent="0.25">
      <c r="A63" s="35" t="s">
        <v>30</v>
      </c>
      <c r="B63" s="39">
        <v>305.79160000000002</v>
      </c>
      <c r="C63" s="39">
        <v>0.97904073617382203</v>
      </c>
      <c r="D63" s="39">
        <v>74707.922500000015</v>
      </c>
      <c r="E63" s="39">
        <v>75731.106</v>
      </c>
      <c r="F63" s="39">
        <v>17439.115354040001</v>
      </c>
      <c r="G63" s="39">
        <f t="shared" ref="G63:G77" si="11">F63/E63*100</f>
        <v>23.027678156502827</v>
      </c>
      <c r="H63" s="39" t="s">
        <v>156</v>
      </c>
    </row>
    <row r="64" spans="1:8" ht="18" customHeight="1" x14ac:dyDescent="0.25">
      <c r="A64" s="35" t="s">
        <v>29</v>
      </c>
      <c r="B64" s="39">
        <v>14629.624982290001</v>
      </c>
      <c r="C64" s="39">
        <v>27.406411197353727</v>
      </c>
      <c r="D64" s="39">
        <v>62921.823200000006</v>
      </c>
      <c r="E64" s="39">
        <v>63151.05950000001</v>
      </c>
      <c r="F64" s="39">
        <v>14205.325702780001</v>
      </c>
      <c r="G64" s="39">
        <f t="shared" si="11"/>
        <v>22.494200121503898</v>
      </c>
      <c r="H64" s="39">
        <f t="shared" ref="H64:H76" si="12">F64/B64*100</f>
        <v>97.099725522536374</v>
      </c>
    </row>
    <row r="65" spans="1:8" ht="18" customHeight="1" x14ac:dyDescent="0.25">
      <c r="A65" s="35" t="s">
        <v>33</v>
      </c>
      <c r="B65" s="39">
        <v>6493.3925023699985</v>
      </c>
      <c r="C65" s="39">
        <v>6.820397862424719</v>
      </c>
      <c r="D65" s="39">
        <v>42729.511399999996</v>
      </c>
      <c r="E65" s="39">
        <v>84696.744199999986</v>
      </c>
      <c r="F65" s="39">
        <v>9903.9143696499996</v>
      </c>
      <c r="G65" s="39">
        <f t="shared" si="11"/>
        <v>11.693382624322886</v>
      </c>
      <c r="H65" s="39" t="s">
        <v>73</v>
      </c>
    </row>
    <row r="66" spans="1:8" ht="18" customHeight="1" x14ac:dyDescent="0.25">
      <c r="A66" s="35" t="s">
        <v>31</v>
      </c>
      <c r="B66" s="39">
        <v>3838.4189555700004</v>
      </c>
      <c r="C66" s="39">
        <v>11.097719230379516</v>
      </c>
      <c r="D66" s="39">
        <v>23871.4558</v>
      </c>
      <c r="E66" s="39">
        <v>28571.4558</v>
      </c>
      <c r="F66" s="39">
        <v>1874.1668533599998</v>
      </c>
      <c r="G66" s="39">
        <f t="shared" si="11"/>
        <v>6.5595777354824181</v>
      </c>
      <c r="H66" s="39">
        <f t="shared" si="12"/>
        <v>48.826531836509453</v>
      </c>
    </row>
    <row r="67" spans="1:8" ht="18" customHeight="1" x14ac:dyDescent="0.25">
      <c r="A67" s="35" t="s">
        <v>61</v>
      </c>
      <c r="B67" s="39"/>
      <c r="C67" s="39" t="s">
        <v>20</v>
      </c>
      <c r="D67" s="39">
        <v>26674.980899999999</v>
      </c>
      <c r="E67" s="39">
        <v>14164.732400000001</v>
      </c>
      <c r="F67" s="39">
        <v>1810.1948314199999</v>
      </c>
      <c r="G67" s="39">
        <f t="shared" si="11"/>
        <v>12.779590749063496</v>
      </c>
      <c r="H67" s="39"/>
    </row>
    <row r="68" spans="1:8" ht="18" customHeight="1" x14ac:dyDescent="0.25">
      <c r="A68" s="35" t="s">
        <v>51</v>
      </c>
      <c r="B68" s="39">
        <v>1727.8620026000001</v>
      </c>
      <c r="C68" s="39">
        <v>6.0562895778631285</v>
      </c>
      <c r="D68" s="39">
        <v>11457.247700000002</v>
      </c>
      <c r="E68" s="39">
        <v>12612.0386</v>
      </c>
      <c r="F68" s="39">
        <v>692.62384372999998</v>
      </c>
      <c r="G68" s="39">
        <f t="shared" si="11"/>
        <v>5.491767553978149</v>
      </c>
      <c r="H68" s="39">
        <f t="shared" si="12"/>
        <v>40.085599584212993</v>
      </c>
    </row>
    <row r="69" spans="1:8" ht="18" customHeight="1" x14ac:dyDescent="0.25">
      <c r="A69" s="35" t="s">
        <v>32</v>
      </c>
      <c r="B69" s="39">
        <v>1227.8366594299998</v>
      </c>
      <c r="C69" s="39">
        <v>5.934243572285542</v>
      </c>
      <c r="D69" s="39">
        <v>17120.701800000003</v>
      </c>
      <c r="E69" s="39">
        <v>18770.971000000001</v>
      </c>
      <c r="F69" s="39">
        <v>665.14851525999995</v>
      </c>
      <c r="G69" s="39">
        <f t="shared" si="11"/>
        <v>3.5434955136844004</v>
      </c>
      <c r="H69" s="39">
        <f t="shared" si="12"/>
        <v>54.172394198490757</v>
      </c>
    </row>
    <row r="70" spans="1:8" ht="18" customHeight="1" x14ac:dyDescent="0.25">
      <c r="A70" s="37" t="s">
        <v>38</v>
      </c>
      <c r="B70" s="42">
        <v>265.21590200000003</v>
      </c>
      <c r="C70" s="42">
        <v>13.71348052034678</v>
      </c>
      <c r="D70" s="42">
        <v>4229.3807999999999</v>
      </c>
      <c r="E70" s="42">
        <v>4229.3807999999999</v>
      </c>
      <c r="F70" s="42">
        <v>472.23861700000003</v>
      </c>
      <c r="G70" s="39">
        <f t="shared" si="11"/>
        <v>11.165667962553764</v>
      </c>
      <c r="H70" s="39" t="s">
        <v>74</v>
      </c>
    </row>
    <row r="71" spans="1:8" ht="18" customHeight="1" x14ac:dyDescent="0.25">
      <c r="A71" s="35" t="s">
        <v>34</v>
      </c>
      <c r="B71" s="39">
        <v>361.50545561000001</v>
      </c>
      <c r="C71" s="39">
        <v>13.209658289019528</v>
      </c>
      <c r="D71" s="39">
        <v>1726.3469</v>
      </c>
      <c r="E71" s="39">
        <v>1801.5454999999999</v>
      </c>
      <c r="F71" s="39">
        <v>357.15228035999996</v>
      </c>
      <c r="G71" s="39">
        <f t="shared" si="11"/>
        <v>19.824771584175917</v>
      </c>
      <c r="H71" s="39">
        <f t="shared" si="12"/>
        <v>98.795820316831865</v>
      </c>
    </row>
    <row r="72" spans="1:8" ht="38.25" x14ac:dyDescent="0.25">
      <c r="A72" s="35" t="s">
        <v>62</v>
      </c>
      <c r="B72" s="39">
        <v>303.12955585000003</v>
      </c>
      <c r="C72" s="39">
        <v>19.045742133480609</v>
      </c>
      <c r="D72" s="39">
        <v>1725.1948</v>
      </c>
      <c r="E72" s="39">
        <v>1725.1948</v>
      </c>
      <c r="F72" s="39">
        <v>332.20379447000005</v>
      </c>
      <c r="G72" s="39">
        <f t="shared" si="11"/>
        <v>19.256016449272863</v>
      </c>
      <c r="H72" s="39">
        <f t="shared" si="12"/>
        <v>109.5913572460704</v>
      </c>
    </row>
    <row r="73" spans="1:8" ht="18" customHeight="1" x14ac:dyDescent="0.25">
      <c r="A73" s="35" t="s">
        <v>35</v>
      </c>
      <c r="B73" s="39">
        <v>202.13346582000003</v>
      </c>
      <c r="C73" s="39">
        <v>4.5790915784489847</v>
      </c>
      <c r="D73" s="39">
        <v>3883.1601000000001</v>
      </c>
      <c r="E73" s="39">
        <v>4341.4701999999997</v>
      </c>
      <c r="F73" s="39">
        <v>324.78291345999997</v>
      </c>
      <c r="G73" s="39">
        <f t="shared" si="11"/>
        <v>7.4809430561103465</v>
      </c>
      <c r="H73" s="39" t="s">
        <v>152</v>
      </c>
    </row>
    <row r="74" spans="1:8" ht="38.25" x14ac:dyDescent="0.25">
      <c r="A74" s="35" t="s">
        <v>63</v>
      </c>
      <c r="B74" s="39">
        <v>92.594587880000006</v>
      </c>
      <c r="C74" s="39">
        <v>16.574084649835886</v>
      </c>
      <c r="D74" s="39">
        <v>568.01530000000002</v>
      </c>
      <c r="E74" s="39">
        <v>533.09930000000008</v>
      </c>
      <c r="F74" s="39">
        <v>98.216767900000008</v>
      </c>
      <c r="G74" s="39">
        <f t="shared" si="11"/>
        <v>18.423728543631551</v>
      </c>
      <c r="H74" s="39">
        <f t="shared" si="12"/>
        <v>106.07182357924223</v>
      </c>
    </row>
    <row r="75" spans="1:8" ht="18" customHeight="1" x14ac:dyDescent="0.25">
      <c r="A75" s="35" t="s">
        <v>53</v>
      </c>
      <c r="B75" s="39">
        <v>80</v>
      </c>
      <c r="C75" s="39">
        <v>100</v>
      </c>
      <c r="D75" s="39">
        <v>80</v>
      </c>
      <c r="E75" s="39">
        <v>80</v>
      </c>
      <c r="F75" s="39">
        <v>40</v>
      </c>
      <c r="G75" s="39">
        <f t="shared" si="11"/>
        <v>50</v>
      </c>
      <c r="H75" s="39">
        <f t="shared" si="12"/>
        <v>50</v>
      </c>
    </row>
    <row r="76" spans="1:8" x14ac:dyDescent="0.25">
      <c r="A76" s="35" t="s">
        <v>54</v>
      </c>
      <c r="B76" s="39">
        <v>17.477234489999997</v>
      </c>
      <c r="C76" s="39">
        <v>4.2751976283086339</v>
      </c>
      <c r="D76" s="39">
        <v>294.57559999999995</v>
      </c>
      <c r="E76" s="39">
        <v>346.47480000000002</v>
      </c>
      <c r="F76" s="39">
        <v>7.3436989000000006</v>
      </c>
      <c r="G76" s="39">
        <f t="shared" si="11"/>
        <v>2.119547770862412</v>
      </c>
      <c r="H76" s="39">
        <f t="shared" si="12"/>
        <v>42.018655206588136</v>
      </c>
    </row>
    <row r="77" spans="1:8" ht="18" customHeight="1" x14ac:dyDescent="0.25">
      <c r="A77" s="35" t="s">
        <v>28</v>
      </c>
      <c r="B77" s="39"/>
      <c r="C77" s="39"/>
      <c r="D77" s="39">
        <v>603.75080000000003</v>
      </c>
      <c r="E77" s="39">
        <v>616.2722</v>
      </c>
      <c r="F77" s="39">
        <v>2.3636777900000001</v>
      </c>
      <c r="G77" s="39">
        <f t="shared" si="11"/>
        <v>0.38354444513317332</v>
      </c>
      <c r="H77" s="39"/>
    </row>
    <row r="78" spans="1:8" ht="18" customHeight="1" x14ac:dyDescent="0.25">
      <c r="A78" s="37" t="s">
        <v>49</v>
      </c>
      <c r="B78" s="42"/>
      <c r="C78" s="43"/>
      <c r="D78" s="42">
        <v>120</v>
      </c>
      <c r="E78" s="42">
        <v>120</v>
      </c>
      <c r="F78" s="42">
        <v>0.3031875</v>
      </c>
      <c r="G78" s="39">
        <f>F78/E78*100</f>
        <v>0.25265625000000003</v>
      </c>
      <c r="H78" s="39"/>
    </row>
    <row r="79" spans="1:8" ht="18" customHeight="1" x14ac:dyDescent="0.25">
      <c r="A79" s="35" t="s">
        <v>79</v>
      </c>
      <c r="B79" s="39"/>
      <c r="C79" s="39"/>
      <c r="D79" s="39"/>
      <c r="E79" s="39">
        <v>657</v>
      </c>
      <c r="F79" s="39"/>
      <c r="G79" s="39"/>
      <c r="H79" s="39"/>
    </row>
    <row r="80" spans="1:8" x14ac:dyDescent="0.25">
      <c r="A80" s="35" t="s">
        <v>163</v>
      </c>
      <c r="B80" s="39"/>
      <c r="C80" s="39"/>
      <c r="D80" s="39"/>
      <c r="E80" s="39">
        <v>0.5</v>
      </c>
      <c r="F80" s="39"/>
      <c r="G80" s="39"/>
      <c r="H80" s="39"/>
    </row>
  </sheetData>
  <mergeCells count="11">
    <mergeCell ref="A3:H3"/>
    <mergeCell ref="A6:A8"/>
    <mergeCell ref="B6:C6"/>
    <mergeCell ref="D6:H6"/>
    <mergeCell ref="B7:B8"/>
    <mergeCell ref="C7:C8"/>
    <mergeCell ref="D7:D8"/>
    <mergeCell ref="E7:E8"/>
    <mergeCell ref="F7:F8"/>
    <mergeCell ref="G7:G8"/>
    <mergeCell ref="H7:H8"/>
  </mergeCells>
  <printOptions horizontalCentered="1"/>
  <pageMargins left="0.78740157480314965" right="0.39370078740157483" top="0.74803149606299213" bottom="0.74803149606299213" header="0.31496062992125984" footer="0.31496062992125984"/>
  <pageSetup paperSize="9" scale="77" firstPageNumber="2" orientation="portrait" useFirstPageNumber="1" r:id="rId1"/>
  <headerFooter>
    <oddHeader>&amp;C&amp;P</oddHeader>
  </headerFooter>
  <rowBreaks count="1" manualBreakCount="1">
    <brk id="5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tabSelected="1" view="pageBreakPreview" topLeftCell="A58" zoomScale="110" zoomScaleNormal="100" zoomScaleSheetLayoutView="110" workbookViewId="0">
      <selection activeCell="E10" sqref="E10"/>
    </sheetView>
  </sheetViews>
  <sheetFormatPr defaultColWidth="9.140625" defaultRowHeight="15" x14ac:dyDescent="0.25"/>
  <cols>
    <col min="1" max="1" width="31.85546875" style="10" customWidth="1"/>
    <col min="2" max="2" width="9.42578125" style="11" customWidth="1"/>
    <col min="3" max="3" width="10.7109375" style="11" customWidth="1"/>
    <col min="4" max="4" width="8.28515625" style="11" customWidth="1"/>
    <col min="5" max="5" width="64" style="10" customWidth="1"/>
    <col min="6" max="16384" width="9.140625" style="10"/>
  </cols>
  <sheetData>
    <row r="1" spans="1:5" ht="15.75" x14ac:dyDescent="0.25">
      <c r="E1" s="12" t="s">
        <v>65</v>
      </c>
    </row>
    <row r="4" spans="1:5" ht="30" customHeight="1" x14ac:dyDescent="0.25">
      <c r="A4" s="75" t="s">
        <v>146</v>
      </c>
      <c r="B4" s="75"/>
      <c r="C4" s="75"/>
      <c r="D4" s="75"/>
      <c r="E4" s="75"/>
    </row>
    <row r="5" spans="1:5" ht="15.6" x14ac:dyDescent="0.3">
      <c r="A5" s="13"/>
    </row>
    <row r="6" spans="1:5" ht="15.75" x14ac:dyDescent="0.25">
      <c r="A6" s="13"/>
      <c r="E6" s="32" t="s">
        <v>16</v>
      </c>
    </row>
    <row r="7" spans="1:5" ht="52.5" customHeight="1" x14ac:dyDescent="0.25">
      <c r="A7" s="14" t="s">
        <v>0</v>
      </c>
      <c r="B7" s="14" t="s">
        <v>103</v>
      </c>
      <c r="C7" s="14" t="s">
        <v>100</v>
      </c>
      <c r="D7" s="14" t="s">
        <v>66</v>
      </c>
      <c r="E7" s="14" t="s">
        <v>80</v>
      </c>
    </row>
    <row r="8" spans="1:5" s="55" customFormat="1" ht="12.75" customHeight="1" x14ac:dyDescent="0.2">
      <c r="A8" s="52">
        <v>1</v>
      </c>
      <c r="B8" s="52">
        <v>2</v>
      </c>
      <c r="C8" s="52">
        <v>3</v>
      </c>
      <c r="D8" s="52" t="s">
        <v>84</v>
      </c>
      <c r="E8" s="52">
        <v>5</v>
      </c>
    </row>
    <row r="9" spans="1:5" ht="17.100000000000001" customHeight="1" x14ac:dyDescent="0.25">
      <c r="A9" s="17" t="s">
        <v>29</v>
      </c>
      <c r="B9" s="8"/>
      <c r="C9" s="8"/>
      <c r="D9" s="8"/>
      <c r="E9" s="9"/>
    </row>
    <row r="10" spans="1:5" ht="102" customHeight="1" x14ac:dyDescent="0.25">
      <c r="A10" s="53" t="s">
        <v>104</v>
      </c>
      <c r="B10" s="20">
        <v>1100</v>
      </c>
      <c r="C10" s="20"/>
      <c r="D10" s="21"/>
      <c r="E10" s="53" t="s">
        <v>124</v>
      </c>
    </row>
    <row r="11" spans="1:5" ht="130.5" customHeight="1" x14ac:dyDescent="0.25">
      <c r="A11" s="18" t="s">
        <v>67</v>
      </c>
      <c r="B11" s="21">
        <v>50</v>
      </c>
      <c r="C11" s="19"/>
      <c r="D11" s="19"/>
      <c r="E11" s="53" t="s">
        <v>126</v>
      </c>
    </row>
    <row r="12" spans="1:5" ht="114.75" customHeight="1" x14ac:dyDescent="0.25">
      <c r="A12" s="18" t="s">
        <v>105</v>
      </c>
      <c r="B12" s="20">
        <v>2525.2600000000002</v>
      </c>
      <c r="C12" s="20"/>
      <c r="D12" s="19"/>
      <c r="E12" s="65" t="s">
        <v>125</v>
      </c>
    </row>
    <row r="13" spans="1:5" ht="104.25" customHeight="1" x14ac:dyDescent="0.25">
      <c r="A13" s="53" t="s">
        <v>68</v>
      </c>
      <c r="B13" s="20">
        <v>3192.4</v>
      </c>
      <c r="C13" s="20">
        <v>231.7</v>
      </c>
      <c r="D13" s="19">
        <v>7.3</v>
      </c>
      <c r="E13" s="53" t="s">
        <v>127</v>
      </c>
    </row>
    <row r="14" spans="1:5" ht="117" customHeight="1" x14ac:dyDescent="0.25">
      <c r="A14" s="53" t="s">
        <v>86</v>
      </c>
      <c r="B14" s="21">
        <v>25</v>
      </c>
      <c r="C14" s="19"/>
      <c r="D14" s="19"/>
      <c r="E14" s="53" t="s">
        <v>165</v>
      </c>
    </row>
    <row r="15" spans="1:5" ht="17.100000000000001" customHeight="1" x14ac:dyDescent="0.25">
      <c r="A15" s="22" t="s">
        <v>31</v>
      </c>
      <c r="B15" s="19"/>
      <c r="C15" s="19"/>
      <c r="D15" s="19"/>
      <c r="E15" s="53"/>
    </row>
    <row r="16" spans="1:5" ht="30" customHeight="1" x14ac:dyDescent="0.25">
      <c r="A16" s="53" t="s">
        <v>129</v>
      </c>
      <c r="B16" s="19"/>
      <c r="C16" s="19"/>
      <c r="D16" s="19"/>
      <c r="E16" s="18"/>
    </row>
    <row r="17" spans="1:5" ht="53.25" customHeight="1" x14ac:dyDescent="0.25">
      <c r="A17" s="59" t="s">
        <v>121</v>
      </c>
      <c r="B17" s="20">
        <v>1000</v>
      </c>
      <c r="C17" s="19"/>
      <c r="D17" s="19"/>
      <c r="E17" s="53" t="s">
        <v>122</v>
      </c>
    </row>
    <row r="18" spans="1:5" ht="119.25" customHeight="1" x14ac:dyDescent="0.25">
      <c r="A18" s="59" t="s">
        <v>120</v>
      </c>
      <c r="B18" s="20">
        <v>150</v>
      </c>
      <c r="C18" s="19"/>
      <c r="D18" s="19"/>
      <c r="E18" s="53" t="s">
        <v>128</v>
      </c>
    </row>
    <row r="19" spans="1:5" ht="89.25" customHeight="1" x14ac:dyDescent="0.25">
      <c r="A19" s="53" t="s">
        <v>116</v>
      </c>
      <c r="B19" s="20">
        <v>3310.9</v>
      </c>
      <c r="C19" s="19"/>
      <c r="D19" s="19"/>
      <c r="E19" s="53" t="s">
        <v>130</v>
      </c>
    </row>
    <row r="20" spans="1:5" ht="17.100000000000001" customHeight="1" x14ac:dyDescent="0.25">
      <c r="A20" s="22" t="s">
        <v>30</v>
      </c>
      <c r="B20" s="19"/>
      <c r="C20" s="19"/>
      <c r="D20" s="19"/>
      <c r="E20" s="53"/>
    </row>
    <row r="21" spans="1:5" ht="91.5" customHeight="1" x14ac:dyDescent="0.25">
      <c r="A21" s="56" t="s">
        <v>85</v>
      </c>
      <c r="B21" s="57">
        <v>37875.599999999999</v>
      </c>
      <c r="C21" s="57">
        <v>2922.9</v>
      </c>
      <c r="D21" s="58">
        <v>7.7</v>
      </c>
      <c r="E21" s="77" t="s">
        <v>166</v>
      </c>
    </row>
    <row r="22" spans="1:5" ht="29.25" customHeight="1" x14ac:dyDescent="0.25">
      <c r="A22" s="53" t="s">
        <v>70</v>
      </c>
      <c r="B22" s="20">
        <v>25893.8</v>
      </c>
      <c r="C22" s="20">
        <v>1869.6</v>
      </c>
      <c r="D22" s="19">
        <v>7.2</v>
      </c>
      <c r="E22" s="78"/>
    </row>
    <row r="23" spans="1:5" ht="54" customHeight="1" x14ac:dyDescent="0.25">
      <c r="A23" s="53" t="s">
        <v>108</v>
      </c>
      <c r="B23" s="20">
        <v>5547.3</v>
      </c>
      <c r="C23" s="20">
        <v>684.6</v>
      </c>
      <c r="D23" s="19">
        <v>12.3</v>
      </c>
      <c r="E23" s="78"/>
    </row>
    <row r="24" spans="1:5" ht="79.5" customHeight="1" x14ac:dyDescent="0.25">
      <c r="A24" s="53" t="s">
        <v>69</v>
      </c>
      <c r="B24" s="20">
        <v>17610.8</v>
      </c>
      <c r="C24" s="20">
        <v>275.5</v>
      </c>
      <c r="D24" s="19">
        <v>1.6</v>
      </c>
      <c r="E24" s="78"/>
    </row>
    <row r="25" spans="1:5" ht="54" customHeight="1" x14ac:dyDescent="0.25">
      <c r="A25" s="53" t="s">
        <v>71</v>
      </c>
      <c r="B25" s="20">
        <v>3134.6</v>
      </c>
      <c r="C25" s="20">
        <v>212.7</v>
      </c>
      <c r="D25" s="19">
        <v>6.8</v>
      </c>
      <c r="E25" s="78"/>
    </row>
    <row r="26" spans="1:5" ht="68.25" customHeight="1" x14ac:dyDescent="0.25">
      <c r="A26" s="53" t="s">
        <v>137</v>
      </c>
      <c r="B26" s="20">
        <v>1473.8</v>
      </c>
      <c r="C26" s="20">
        <v>9.1</v>
      </c>
      <c r="D26" s="19">
        <v>0.6</v>
      </c>
      <c r="E26" s="78"/>
    </row>
    <row r="27" spans="1:5" ht="27.75" customHeight="1" x14ac:dyDescent="0.25">
      <c r="A27" s="53" t="s">
        <v>138</v>
      </c>
      <c r="B27" s="20">
        <v>964.1</v>
      </c>
      <c r="C27" s="20"/>
      <c r="D27" s="19"/>
      <c r="E27" s="78"/>
    </row>
    <row r="28" spans="1:5" ht="42" customHeight="1" x14ac:dyDescent="0.25">
      <c r="A28" s="53" t="s">
        <v>107</v>
      </c>
      <c r="B28" s="20">
        <v>954.7</v>
      </c>
      <c r="C28" s="20">
        <v>17.3</v>
      </c>
      <c r="D28" s="19">
        <v>1.8</v>
      </c>
      <c r="E28" s="78"/>
    </row>
    <row r="29" spans="1:5" ht="29.25" customHeight="1" x14ac:dyDescent="0.25">
      <c r="A29" s="53" t="s">
        <v>139</v>
      </c>
      <c r="B29" s="20">
        <v>3303.6</v>
      </c>
      <c r="C29" s="20">
        <v>0.5</v>
      </c>
      <c r="D29" s="19">
        <v>0.01</v>
      </c>
      <c r="E29" s="78"/>
    </row>
    <row r="30" spans="1:5" ht="79.5" customHeight="1" x14ac:dyDescent="0.25">
      <c r="A30" s="53" t="s">
        <v>140</v>
      </c>
      <c r="B30" s="20">
        <v>190.1</v>
      </c>
      <c r="C30" s="20">
        <v>8</v>
      </c>
      <c r="D30" s="19">
        <v>4.2</v>
      </c>
      <c r="E30" s="78"/>
    </row>
    <row r="31" spans="1:5" ht="168.75" customHeight="1" x14ac:dyDescent="0.25">
      <c r="A31" s="56" t="s">
        <v>87</v>
      </c>
      <c r="B31" s="57">
        <v>533.20000000000005</v>
      </c>
      <c r="C31" s="57">
        <v>6.7</v>
      </c>
      <c r="D31" s="58">
        <v>1.3</v>
      </c>
      <c r="E31" s="79"/>
    </row>
    <row r="32" spans="1:5" ht="28.5" customHeight="1" x14ac:dyDescent="0.25">
      <c r="A32" s="56" t="s">
        <v>141</v>
      </c>
      <c r="B32" s="57">
        <v>2147.6</v>
      </c>
      <c r="C32" s="57">
        <v>2</v>
      </c>
      <c r="D32" s="58">
        <v>0.1</v>
      </c>
      <c r="E32" s="80" t="s">
        <v>157</v>
      </c>
    </row>
    <row r="33" spans="1:5" ht="91.5" customHeight="1" x14ac:dyDescent="0.25">
      <c r="A33" s="56" t="s">
        <v>109</v>
      </c>
      <c r="B33" s="57">
        <v>640</v>
      </c>
      <c r="C33" s="57">
        <v>1.6</v>
      </c>
      <c r="D33" s="58">
        <v>0.2</v>
      </c>
      <c r="E33" s="81"/>
    </row>
    <row r="34" spans="1:5" ht="130.5" customHeight="1" x14ac:dyDescent="0.25">
      <c r="A34" s="56" t="s">
        <v>111</v>
      </c>
      <c r="B34" s="57">
        <v>5500</v>
      </c>
      <c r="C34" s="57"/>
      <c r="D34" s="58"/>
      <c r="E34" s="77" t="s">
        <v>123</v>
      </c>
    </row>
    <row r="35" spans="1:5" ht="28.5" customHeight="1" x14ac:dyDescent="0.25">
      <c r="A35" s="56" t="s">
        <v>112</v>
      </c>
      <c r="B35" s="57">
        <v>587</v>
      </c>
      <c r="C35" s="57">
        <v>11.3</v>
      </c>
      <c r="D35" s="58">
        <v>1.9</v>
      </c>
      <c r="E35" s="79"/>
    </row>
    <row r="36" spans="1:5" ht="130.5" customHeight="1" x14ac:dyDescent="0.25">
      <c r="A36" s="56" t="s">
        <v>142</v>
      </c>
      <c r="B36" s="57">
        <v>281.60000000000002</v>
      </c>
      <c r="C36" s="60"/>
      <c r="D36" s="58"/>
      <c r="E36" s="77" t="s">
        <v>131</v>
      </c>
    </row>
    <row r="37" spans="1:5" ht="78.75" customHeight="1" x14ac:dyDescent="0.25">
      <c r="A37" s="56" t="s">
        <v>143</v>
      </c>
      <c r="B37" s="57">
        <v>12.3</v>
      </c>
      <c r="C37" s="60"/>
      <c r="D37" s="58"/>
      <c r="E37" s="79"/>
    </row>
    <row r="38" spans="1:5" ht="17.100000000000001" customHeight="1" x14ac:dyDescent="0.25">
      <c r="A38" s="22" t="s">
        <v>61</v>
      </c>
      <c r="B38" s="19"/>
      <c r="C38" s="19"/>
      <c r="D38" s="19"/>
      <c r="E38" s="53"/>
    </row>
    <row r="39" spans="1:5" ht="67.5" customHeight="1" x14ac:dyDescent="0.25">
      <c r="A39" s="53" t="s">
        <v>88</v>
      </c>
      <c r="B39" s="20">
        <v>4000</v>
      </c>
      <c r="C39" s="19"/>
      <c r="D39" s="19"/>
      <c r="E39" s="53" t="s">
        <v>89</v>
      </c>
    </row>
    <row r="40" spans="1:5" ht="17.100000000000001" customHeight="1" x14ac:dyDescent="0.25">
      <c r="A40" s="22" t="s">
        <v>32</v>
      </c>
      <c r="B40" s="19"/>
      <c r="C40" s="19"/>
      <c r="D40" s="19"/>
      <c r="E40" s="53"/>
    </row>
    <row r="41" spans="1:5" ht="40.5" customHeight="1" x14ac:dyDescent="0.25">
      <c r="A41" s="53" t="s">
        <v>144</v>
      </c>
      <c r="B41" s="20">
        <v>36687.699999999997</v>
      </c>
      <c r="C41" s="20">
        <v>1192.9000000000001</v>
      </c>
      <c r="D41" s="21">
        <f>C41/B41*100</f>
        <v>3.2514984586114695</v>
      </c>
      <c r="E41" s="53" t="s">
        <v>158</v>
      </c>
    </row>
    <row r="42" spans="1:5" ht="141" customHeight="1" x14ac:dyDescent="0.25">
      <c r="A42" s="53" t="s">
        <v>113</v>
      </c>
      <c r="B42" s="20">
        <v>2837.2</v>
      </c>
      <c r="C42" s="20"/>
      <c r="D42" s="19"/>
      <c r="E42" s="53" t="s">
        <v>167</v>
      </c>
    </row>
    <row r="43" spans="1:5" ht="17.100000000000001" customHeight="1" x14ac:dyDescent="0.25">
      <c r="A43" s="22" t="s">
        <v>37</v>
      </c>
      <c r="B43" s="19"/>
      <c r="C43" s="19"/>
      <c r="D43" s="19"/>
      <c r="E43" s="53"/>
    </row>
    <row r="44" spans="1:5" ht="55.5" customHeight="1" x14ac:dyDescent="0.25">
      <c r="A44" s="53" t="s">
        <v>72</v>
      </c>
      <c r="B44" s="20">
        <v>3703.4</v>
      </c>
      <c r="C44" s="19">
        <v>23.1</v>
      </c>
      <c r="D44" s="21">
        <f>C44/B44*100</f>
        <v>0.62375114759410277</v>
      </c>
      <c r="E44" s="53" t="s">
        <v>132</v>
      </c>
    </row>
    <row r="45" spans="1:5" ht="17.100000000000001" customHeight="1" x14ac:dyDescent="0.25">
      <c r="A45" s="22" t="s">
        <v>79</v>
      </c>
      <c r="B45" s="19"/>
      <c r="C45" s="19"/>
      <c r="D45" s="19"/>
      <c r="E45" s="53"/>
    </row>
    <row r="46" spans="1:5" ht="105.75" customHeight="1" x14ac:dyDescent="0.25">
      <c r="A46" s="53" t="s">
        <v>98</v>
      </c>
      <c r="B46" s="21">
        <v>657</v>
      </c>
      <c r="C46" s="19"/>
      <c r="D46" s="19"/>
      <c r="E46" s="53" t="s">
        <v>117</v>
      </c>
    </row>
    <row r="47" spans="1:5" ht="17.100000000000001" customHeight="1" x14ac:dyDescent="0.25">
      <c r="A47" s="22" t="s">
        <v>59</v>
      </c>
      <c r="B47" s="19"/>
      <c r="C47" s="19"/>
      <c r="D47" s="19"/>
      <c r="E47" s="53"/>
    </row>
    <row r="48" spans="1:5" ht="81.75" customHeight="1" x14ac:dyDescent="0.25">
      <c r="A48" s="53" t="s">
        <v>114</v>
      </c>
      <c r="B48" s="19">
        <v>4.3</v>
      </c>
      <c r="C48" s="19">
        <v>0.5</v>
      </c>
      <c r="D48" s="21">
        <f>C48/B48*100</f>
        <v>11.627906976744185</v>
      </c>
      <c r="E48" s="53" t="s">
        <v>115</v>
      </c>
    </row>
    <row r="49" spans="1:5" ht="17.100000000000001" customHeight="1" x14ac:dyDescent="0.25">
      <c r="A49" s="22" t="s">
        <v>48</v>
      </c>
      <c r="B49" s="19"/>
      <c r="C49" s="19"/>
      <c r="D49" s="19"/>
      <c r="E49" s="53"/>
    </row>
    <row r="50" spans="1:5" ht="93" customHeight="1" x14ac:dyDescent="0.25">
      <c r="A50" s="53" t="s">
        <v>118</v>
      </c>
      <c r="B50" s="19">
        <v>128.19999999999999</v>
      </c>
      <c r="C50" s="19">
        <v>17.399999999999999</v>
      </c>
      <c r="D50" s="21">
        <f>C50/B50*100</f>
        <v>13.572542901716069</v>
      </c>
      <c r="E50" s="53" t="s">
        <v>134</v>
      </c>
    </row>
    <row r="51" spans="1:5" ht="17.100000000000001" customHeight="1" x14ac:dyDescent="0.25">
      <c r="A51" s="22" t="s">
        <v>53</v>
      </c>
      <c r="B51" s="19"/>
      <c r="C51" s="19"/>
      <c r="D51" s="19"/>
      <c r="E51" s="53"/>
    </row>
    <row r="52" spans="1:5" ht="51" x14ac:dyDescent="0.25">
      <c r="A52" s="53" t="s">
        <v>119</v>
      </c>
      <c r="B52" s="20">
        <v>24907.4</v>
      </c>
      <c r="C52" s="20">
        <v>4551.6000000000004</v>
      </c>
      <c r="D52" s="21">
        <f>C52/B52*100</f>
        <v>18.274087219059396</v>
      </c>
      <c r="E52" s="54" t="s">
        <v>133</v>
      </c>
    </row>
    <row r="53" spans="1:5" ht="17.100000000000001" customHeight="1" x14ac:dyDescent="0.25">
      <c r="A53" s="22" t="s">
        <v>42</v>
      </c>
      <c r="B53" s="19"/>
      <c r="C53" s="19"/>
      <c r="D53" s="19"/>
      <c r="E53" s="53"/>
    </row>
    <row r="54" spans="1:5" ht="78" customHeight="1" x14ac:dyDescent="0.25">
      <c r="A54" s="53" t="s">
        <v>78</v>
      </c>
      <c r="B54" s="20">
        <v>1305.5</v>
      </c>
      <c r="C54" s="20"/>
      <c r="D54" s="19"/>
      <c r="E54" s="53" t="s">
        <v>159</v>
      </c>
    </row>
    <row r="55" spans="1:5" ht="17.100000000000001" customHeight="1" x14ac:dyDescent="0.25">
      <c r="A55" s="22" t="s">
        <v>36</v>
      </c>
      <c r="B55" s="19"/>
      <c r="C55" s="19"/>
      <c r="D55" s="19"/>
      <c r="E55" s="53"/>
    </row>
    <row r="56" spans="1:5" ht="72.75" customHeight="1" x14ac:dyDescent="0.25">
      <c r="A56" s="53" t="s">
        <v>77</v>
      </c>
      <c r="B56" s="20">
        <v>94392.712299999999</v>
      </c>
      <c r="C56" s="20">
        <v>2661.1792800100002</v>
      </c>
      <c r="D56" s="21">
        <f>C56/B56*100</f>
        <v>2.8192634952073523</v>
      </c>
      <c r="E56" s="53" t="s">
        <v>97</v>
      </c>
    </row>
    <row r="57" spans="1:5" ht="103.5" customHeight="1" x14ac:dyDescent="0.25">
      <c r="A57" s="53" t="s">
        <v>90</v>
      </c>
      <c r="B57" s="20" t="s">
        <v>91</v>
      </c>
      <c r="C57" s="20"/>
      <c r="D57" s="19"/>
      <c r="E57" s="77" t="s">
        <v>135</v>
      </c>
    </row>
    <row r="58" spans="1:5" ht="64.5" customHeight="1" x14ac:dyDescent="0.25">
      <c r="A58" s="53" t="s">
        <v>92</v>
      </c>
      <c r="B58" s="20" t="s">
        <v>93</v>
      </c>
      <c r="C58" s="20"/>
      <c r="D58" s="19"/>
      <c r="E58" s="78"/>
    </row>
    <row r="59" spans="1:5" ht="51.75" customHeight="1" x14ac:dyDescent="0.25">
      <c r="A59" s="53" t="s">
        <v>94</v>
      </c>
      <c r="B59" s="20" t="s">
        <v>95</v>
      </c>
      <c r="C59" s="20"/>
      <c r="D59" s="19"/>
      <c r="E59" s="78"/>
    </row>
    <row r="60" spans="1:5" ht="95.25" customHeight="1" x14ac:dyDescent="0.25">
      <c r="A60" s="53" t="s">
        <v>96</v>
      </c>
      <c r="B60" s="20">
        <v>200</v>
      </c>
      <c r="C60" s="20"/>
      <c r="D60" s="19"/>
      <c r="E60" s="79"/>
    </row>
    <row r="61" spans="1:5" ht="17.100000000000001" customHeight="1" x14ac:dyDescent="0.25">
      <c r="A61" s="22" t="s">
        <v>60</v>
      </c>
      <c r="B61" s="19"/>
      <c r="C61" s="19"/>
      <c r="D61" s="19"/>
      <c r="E61" s="53"/>
    </row>
    <row r="62" spans="1:5" ht="43.5" customHeight="1" x14ac:dyDescent="0.25">
      <c r="A62" s="53" t="s">
        <v>106</v>
      </c>
      <c r="B62" s="20">
        <v>2277.2667999999999</v>
      </c>
      <c r="C62" s="19"/>
      <c r="D62" s="19"/>
      <c r="E62" s="53" t="s">
        <v>136</v>
      </c>
    </row>
    <row r="63" spans="1:5" ht="7.5" customHeight="1" x14ac:dyDescent="0.25"/>
    <row r="64" spans="1:5" ht="74.25" customHeight="1" x14ac:dyDescent="0.25">
      <c r="A64" s="76" t="s">
        <v>110</v>
      </c>
      <c r="B64" s="76"/>
      <c r="C64" s="76"/>
      <c r="D64" s="76"/>
      <c r="E64" s="76"/>
    </row>
    <row r="65" spans="1:1" x14ac:dyDescent="0.25">
      <c r="A65" s="15"/>
    </row>
    <row r="67" spans="1:1" x14ac:dyDescent="0.25">
      <c r="A67" s="16"/>
    </row>
  </sheetData>
  <mergeCells count="7">
    <mergeCell ref="A4:E4"/>
    <mergeCell ref="A64:E64"/>
    <mergeCell ref="E57:E60"/>
    <mergeCell ref="E21:E31"/>
    <mergeCell ref="E32:E33"/>
    <mergeCell ref="E34:E35"/>
    <mergeCell ref="E36:E37"/>
  </mergeCells>
  <printOptions horizontalCentered="1"/>
  <pageMargins left="0.78740157480314965" right="0.39370078740157483" top="0.78740157480314965" bottom="0.78740157480314965" header="0.31496062992125984" footer="0.31496062992125984"/>
  <pageSetup paperSize="9" scale="70" firstPageNumber="4" orientation="portrait" useFirstPageNumber="1" r:id="rId1"/>
  <headerFooter>
    <oddHeader>&amp;C&amp;P</oddHeader>
  </headerFooter>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Таблица 1</vt:lpstr>
      <vt:lpstr>Таблица 2</vt:lpstr>
      <vt:lpstr>Таблица 3</vt:lpstr>
      <vt:lpstr>'Таблица 3'!_ftn1</vt:lpstr>
      <vt:lpstr>'Таблица 3'!_ftn2</vt:lpstr>
      <vt:lpstr>'Таблица 3'!_ftn3</vt:lpstr>
      <vt:lpstr>'Таблица 2'!Заголовки_для_печати</vt:lpstr>
      <vt:lpstr>'Таблица 3'!Заголовки_для_печати</vt:lpstr>
      <vt:lpstr>'Таблица 1'!Область_печати</vt:lpstr>
      <vt:lpstr>'Таблица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Тюшина Мария Борисовна</dc:creator>
  <cp:lastModifiedBy>Березкин Д.И.</cp:lastModifiedBy>
  <cp:lastPrinted>2021-05-21T09:33:17Z</cp:lastPrinted>
  <dcterms:created xsi:type="dcterms:W3CDTF">2021-02-03T10:42:32Z</dcterms:created>
  <dcterms:modified xsi:type="dcterms:W3CDTF">2021-05-26T15:46:13Z</dcterms:modified>
</cp:coreProperties>
</file>