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085" yWindow="300" windowWidth="19425" windowHeight="8895" activeTab="1"/>
  </bookViews>
  <sheets>
    <sheet name="Таблица 1" sheetId="1" r:id="rId1"/>
    <sheet name="Таблица 2" sheetId="3" r:id="rId2"/>
    <sheet name="Таблица 3" sheetId="5" r:id="rId3"/>
  </sheets>
  <definedNames>
    <definedName name="_ftn1" localSheetId="2">'Таблица 3'!$A$70</definedName>
    <definedName name="_ftn2" localSheetId="2">'Таблица 3'!$A$71</definedName>
    <definedName name="_ftn3" localSheetId="2">'Таблица 3'!$A$73</definedName>
    <definedName name="_ftnref1" localSheetId="2">'Таблица 3'!#REF!</definedName>
    <definedName name="_ftnref2" localSheetId="2">'Таблица 3'!#REF!</definedName>
    <definedName name="_ftnref3" localSheetId="2">'Таблица 3'!#REF!</definedName>
    <definedName name="_xlnm.Print_Titles" localSheetId="1">'Таблица 2'!$6:$9</definedName>
    <definedName name="_xlnm.Print_Titles" localSheetId="2">'Таблица 3'!$7:$7</definedName>
    <definedName name="_xlnm.Print_Area" localSheetId="0">'Таблица 1'!$A$1:$H$23</definedName>
    <definedName name="_xlnm.Print_Area" localSheetId="1">'Таблица 2'!$A$1:$H$86</definedName>
  </definedName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3" l="1"/>
  <c r="H60" i="3" l="1"/>
  <c r="G60" i="3" l="1"/>
  <c r="H33" i="3"/>
  <c r="D35" i="5" l="1"/>
  <c r="F11" i="1" l="1"/>
  <c r="D11" i="1"/>
  <c r="B11" i="1"/>
  <c r="H67" i="3"/>
  <c r="H69" i="3"/>
  <c r="H68" i="3"/>
  <c r="H78" i="3"/>
  <c r="H77" i="3"/>
  <c r="H74" i="3"/>
  <c r="H75" i="3"/>
  <c r="H79" i="3"/>
  <c r="H64" i="3"/>
  <c r="E62" i="3"/>
  <c r="F62" i="3"/>
  <c r="H62" i="3" s="1"/>
  <c r="D62" i="3"/>
  <c r="H48" i="3"/>
  <c r="H47" i="3"/>
  <c r="H50" i="3"/>
  <c r="H49" i="3"/>
  <c r="H51" i="3"/>
  <c r="H52" i="3"/>
  <c r="H53" i="3"/>
  <c r="H54" i="3"/>
  <c r="H56" i="3"/>
  <c r="H57" i="3"/>
  <c r="H58" i="3"/>
  <c r="F15" i="3"/>
  <c r="H15" i="3" s="1"/>
  <c r="E15" i="3"/>
  <c r="D15" i="3"/>
  <c r="G64" i="3"/>
  <c r="G66" i="3"/>
  <c r="G65" i="3"/>
  <c r="G67" i="3"/>
  <c r="G69" i="3"/>
  <c r="G68" i="3"/>
  <c r="G70" i="3"/>
  <c r="G78" i="3"/>
  <c r="G73" i="3"/>
  <c r="G77" i="3"/>
  <c r="G74" i="3"/>
  <c r="G75" i="3"/>
  <c r="G79" i="3"/>
  <c r="G80" i="3"/>
  <c r="G82" i="3"/>
  <c r="G81" i="3"/>
  <c r="H19" i="3"/>
  <c r="H26" i="3"/>
  <c r="H27" i="3"/>
  <c r="H28" i="3"/>
  <c r="H29" i="3"/>
  <c r="H32" i="3"/>
  <c r="H39" i="3"/>
  <c r="H17" i="3"/>
  <c r="H18" i="3"/>
  <c r="G38" i="3"/>
  <c r="G39" i="3"/>
  <c r="G31" i="3"/>
  <c r="D66" i="5" l="1"/>
  <c r="D19" i="5" l="1"/>
  <c r="D18" i="5"/>
  <c r="D40" i="5" l="1"/>
  <c r="D32" i="5"/>
  <c r="D43" i="5"/>
  <c r="D36" i="5"/>
  <c r="D41" i="5"/>
  <c r="D37" i="5"/>
  <c r="D39" i="5"/>
  <c r="D38" i="5"/>
  <c r="D27" i="5"/>
  <c r="D28" i="5"/>
  <c r="D26" i="5"/>
  <c r="D29" i="5"/>
  <c r="D42" i="5"/>
  <c r="D33" i="5"/>
  <c r="D31" i="5"/>
  <c r="D25" i="5"/>
  <c r="D13" i="5" l="1"/>
  <c r="D15" i="5" l="1"/>
  <c r="G62" i="3" l="1"/>
  <c r="H65" i="3"/>
  <c r="H14" i="3"/>
  <c r="E12" i="3"/>
  <c r="F12" i="3"/>
  <c r="D12" i="3"/>
  <c r="B12" i="3"/>
  <c r="B10" i="3" s="1"/>
  <c r="G14" i="3"/>
  <c r="G15" i="3"/>
  <c r="E44" i="3"/>
  <c r="F44" i="3"/>
  <c r="H44" i="3" s="1"/>
  <c r="D44" i="3"/>
  <c r="G48" i="3"/>
  <c r="G47" i="3"/>
  <c r="G50" i="3"/>
  <c r="G49" i="3"/>
  <c r="G51" i="3"/>
  <c r="G52" i="3"/>
  <c r="G53" i="3"/>
  <c r="G54" i="3"/>
  <c r="G56" i="3"/>
  <c r="G57" i="3"/>
  <c r="G55" i="3"/>
  <c r="G58" i="3"/>
  <c r="G59" i="3"/>
  <c r="G46" i="3"/>
  <c r="H21" i="3"/>
  <c r="G18" i="3"/>
  <c r="G21" i="3"/>
  <c r="G22" i="3"/>
  <c r="G20" i="3"/>
  <c r="G19" i="3"/>
  <c r="G26" i="3"/>
  <c r="G23" i="3"/>
  <c r="G24" i="3"/>
  <c r="G25" i="3"/>
  <c r="G27" i="3"/>
  <c r="G28" i="3"/>
  <c r="G29" i="3"/>
  <c r="G32" i="3"/>
  <c r="G35" i="3"/>
  <c r="G34" i="3"/>
  <c r="G30" i="3"/>
  <c r="G37" i="3"/>
  <c r="G33" i="3"/>
  <c r="G40" i="3"/>
  <c r="G36" i="3"/>
  <c r="G17" i="3"/>
  <c r="G12" i="3" l="1"/>
  <c r="E10" i="3"/>
  <c r="D10" i="3"/>
  <c r="G44" i="3"/>
  <c r="H12" i="3"/>
  <c r="F10" i="3"/>
  <c r="H10" i="3" l="1"/>
  <c r="G10" i="3"/>
  <c r="D64" i="5" l="1"/>
  <c r="H13" i="1" l="1"/>
  <c r="H14" i="1"/>
  <c r="H15" i="1"/>
  <c r="H16" i="1"/>
  <c r="H17" i="1"/>
  <c r="H18" i="1"/>
  <c r="H19" i="1"/>
  <c r="H20" i="1"/>
  <c r="H21" i="1"/>
  <c r="H22" i="1"/>
  <c r="H23" i="1"/>
  <c r="H12" i="1"/>
  <c r="H11" i="1"/>
</calcChain>
</file>

<file path=xl/sharedStrings.xml><?xml version="1.0" encoding="utf-8"?>
<sst xmlns="http://schemas.openxmlformats.org/spreadsheetml/2006/main" count="235" uniqueCount="179">
  <si>
    <t>Наименование</t>
  </si>
  <si>
    <t>Структура, %</t>
  </si>
  <si>
    <t>Всего</t>
  </si>
  <si>
    <t xml:space="preserve">Общегосударственные вопросы </t>
  </si>
  <si>
    <t xml:space="preserve">Национальная оборона </t>
  </si>
  <si>
    <t xml:space="preserve">Национальная безопасность и правоохранительная деятельность </t>
  </si>
  <si>
    <t xml:space="preserve">Национальная экономика </t>
  </si>
  <si>
    <t xml:space="preserve">Жилищно-коммунальное хозяйство </t>
  </si>
  <si>
    <t xml:space="preserve">Охрана окружающей среды </t>
  </si>
  <si>
    <t xml:space="preserve">Образование 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</si>
  <si>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</si>
  <si>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</si>
  <si>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</si>
  <si>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 xml:space="preserve">Физическая культура и спорт </t>
  </si>
  <si>
    <t xml:space="preserve">Межбюджетные трансферты общего характера бюджетам бюджетной системы Российской Федерации </t>
  </si>
  <si>
    <t>Таблица 1</t>
  </si>
  <si>
    <t>(млн. рублей)</t>
  </si>
  <si>
    <t>% исполнения сводной росписи</t>
  </si>
  <si>
    <t>Субсидии</t>
  </si>
  <si>
    <t>Иные межбюджетные трансферты</t>
  </si>
  <si>
    <t xml:space="preserve"> </t>
  </si>
  <si>
    <t>Таблица 2</t>
  </si>
  <si>
    <t>% испол-нения сводной росписи</t>
  </si>
  <si>
    <t>в том числе:</t>
  </si>
  <si>
    <t>Дотации</t>
  </si>
  <si>
    <t>Минфин России</t>
  </si>
  <si>
    <t>из них:</t>
  </si>
  <si>
    <t>Минтруд России</t>
  </si>
  <si>
    <t>Минэкономразвития России</t>
  </si>
  <si>
    <t>Минпросвещения России</t>
  </si>
  <si>
    <t>Минсельхоз России</t>
  </si>
  <si>
    <t>Минстрой России</t>
  </si>
  <si>
    <t>Минздрав России</t>
  </si>
  <si>
    <t>Минспорт России</t>
  </si>
  <si>
    <t>Минкультуры России</t>
  </si>
  <si>
    <t>Росавтодор</t>
  </si>
  <si>
    <t>Минприроды России</t>
  </si>
  <si>
    <t>Минэнерго России</t>
  </si>
  <si>
    <t>Росводресурсы</t>
  </si>
  <si>
    <t>Ростуризм</t>
  </si>
  <si>
    <t>Роструд</t>
  </si>
  <si>
    <t>Росавиация</t>
  </si>
  <si>
    <t>Росмолодежь</t>
  </si>
  <si>
    <t>Минобороны России</t>
  </si>
  <si>
    <t>ФАДН России</t>
  </si>
  <si>
    <t>МВД России</t>
  </si>
  <si>
    <t>Минобрнауки России</t>
  </si>
  <si>
    <t>Росрыболовство</t>
  </si>
  <si>
    <t>Минтранс России</t>
  </si>
  <si>
    <t>Росреестр</t>
  </si>
  <si>
    <t>Минвостокразвития России</t>
  </si>
  <si>
    <t>Субвенции</t>
  </si>
  <si>
    <t>Рослесхоз</t>
  </si>
  <si>
    <t>ФМБА России</t>
  </si>
  <si>
    <t>Роснедра</t>
  </si>
  <si>
    <t>Судебный департамент при Верховном Суде Российской Федерации</t>
  </si>
  <si>
    <t>Ростехнадзор</t>
  </si>
  <si>
    <t>Ространснадзор</t>
  </si>
  <si>
    <t>Росприроднадзор</t>
  </si>
  <si>
    <t>Росстат</t>
  </si>
  <si>
    <t>Минпромторг России</t>
  </si>
  <si>
    <t>Государственная Дума Федерального Собрания Российской Федерации</t>
  </si>
  <si>
    <t>Совет Федерации Федерального Собрания Российской Федерации</t>
  </si>
  <si>
    <t>Межбюджетные траснферты, всего</t>
  </si>
  <si>
    <t>Таблица 3</t>
  </si>
  <si>
    <t>% испол-нения</t>
  </si>
  <si>
    <t>Субсидии на подготовку управленческих кадров для организаций народного хозяйства Российской Федерации</t>
  </si>
  <si>
    <t>Субсидии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</si>
  <si>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Субсидии на создание новых мест в общеобразовательных организациях, расположенных в сельской местности и поселках городского типа</t>
  </si>
  <si>
    <t>в 1,8 раза</t>
  </si>
  <si>
    <t>в 2,3 раза</t>
  </si>
  <si>
    <t>Субсидии на реализацию подпрограммы "Гражданская авиация и аэронавигационное обслуживание" государственной программы Российской Федерации "Развитие транспортной системы"</t>
  </si>
  <si>
    <t>Минцифры России</t>
  </si>
  <si>
    <t>8=6/4*100</t>
  </si>
  <si>
    <t>7=6/5*100</t>
  </si>
  <si>
    <t>8=6/2*100</t>
  </si>
  <si>
    <t>4=2/3*100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</si>
  <si>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</si>
  <si>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Иной межбюджетный трансферт бюджету Республики Тыва на реализацию инвестиционных проектов в сфере добычи и переработки цветных металлов</t>
  </si>
  <si>
    <t>Сводная роспись на 01.04.2021</t>
  </si>
  <si>
    <t>Кассовое исполнение на 01.04.2021</t>
  </si>
  <si>
    <t>Сводная бюджетная роспись на 01.04.2021</t>
  </si>
  <si>
    <t>Иные межбюджетные трансферты на реализацию мероприятий индивидуальных программ социально-экономического развития отдельных субъектов Российской Федерации в части государственной поддержки реализации инвестиционных проектов, малого и среднего предпринимательства</t>
  </si>
  <si>
    <t>Субсидии на модернизацию инфраструктуры общего образования в отдельных субъектах Российской Федерации</t>
  </si>
  <si>
    <t>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</si>
  <si>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 xml:space="preserve">Субвенции на осуществление отдельных полномочий в области лесных отношений </t>
  </si>
  <si>
    <t>Кассовое исполнение не осуществлялось в связи с тем, что субсидии предоставляются субъектам Российской федерации на возмещение индивидуальным предпринимателям и организациям, являющимся сельхозтоваропроизводителями, осуществляющим свою деятельность на сельских территориях, до 30 % фактически понесенных затрат, связанных с оплатой труда и проживанием студентов, обучающихся в федеральных государственных образовательных организациях высшего образования, подведомственных Минсельхозу России, привлеченных для прохождения производственной практики в летние месяцы.</t>
  </si>
  <si>
    <t>Субсидии на обеспечение комплексного развития сельских территорий:</t>
  </si>
  <si>
    <t>Субсидии на создание детских технопарков "Кванториум"</t>
  </si>
  <si>
    <t>Субсидии на создание центров выявления и поддержки одаренных детей</t>
  </si>
  <si>
    <t>в 2 раза</t>
  </si>
  <si>
    <t>в 2,2 раза</t>
  </si>
  <si>
    <t>в 1,6 раза</t>
  </si>
  <si>
    <t>в 3,5 раза</t>
  </si>
  <si>
    <t>в 2,5 раза</t>
  </si>
  <si>
    <t>2021 год</t>
  </si>
  <si>
    <t>% к 2020 году</t>
  </si>
  <si>
    <t>МЧС России</t>
  </si>
  <si>
    <t>Иной межбюджетный трансферт бюджету Астраханской области в целях софинансирования расходного обязательства по осуществлению взноса Астраханской области в уставный капитал управляющей компании портовой особой экономической зоны</t>
  </si>
  <si>
    <t>Кассовое исполнение не осуществлялось в связи с тем, что договор об участии Астраханской области в собственности АО "ОЭЗ "Лотос" заключен 31 марта 2022 г. Проведение платежного документа во взносу в уставный капитал АО "ОЭЗ "Лотос" планируется до конца апреля 2022 года.</t>
  </si>
  <si>
    <t>Субсидия бюджету Кемеровской области - Кузбасса в целях докапитализации микрофинансовых организаций</t>
  </si>
  <si>
    <t>Субсидия бюджету Кемеровской области - Кузбасса на реализацию мероприятий программы социально-экономического развития Кемеровской области - Кузбасса в целях софинансирования строительства объектов инфраструктуры, необходимых для снятия инфраструктурных ограничений в муниципальных образованиях Кузбасса при реализации новых инвестиционных проектов</t>
  </si>
  <si>
    <t>Низкое кассовое исполнение обусловлено предоставлением субсидии на возмещение фактически понесенных расходов, то есть софинансирование из федерального бюджета осуществляется исключительно за специалистов, успешно завершивших обучение.</t>
  </si>
  <si>
    <t>Субсидии на реализацию мероприятий по социально-экономическому развитию Республики Мордовия</t>
  </si>
  <si>
    <t>Низкое кассовое исполнение связано  с оплатой по факту поставки оборудования.
В соответствие с Приложением 1 к Комплексу мер (дорожная карта) по созданию и функционированию в общеобразовательных организациях, расположенных в сельской местности и малых городах, центров образования естественно-научной, и технической направленностей «Точка роста» поставка и установка оборудования для их оснащения не позднее 25 августа 2022 года.</t>
  </si>
  <si>
    <t>Низкое кассовое исполнение обусловлено перечисление межбюджетных трансфертов в пределах сумм, необходимых для оплаты денежных обязательств по расходам получателей средств бюджета субъекта Российской Федерации.</t>
  </si>
  <si>
    <t>Субсидии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</si>
  <si>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</si>
  <si>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за счет средств резервного фонда Правительства Российской Федерации</t>
  </si>
  <si>
    <t>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</si>
  <si>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на модернизацию инфраструктуры общего образования в отдельных субъектах Российской Федерации</t>
  </si>
  <si>
    <t>на создание новых мест в общеобразовательных организациях в связи с ростом числа обучающихся, вызванным демографическим фактором</t>
  </si>
  <si>
    <t>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</si>
  <si>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на создание новых мест в общеобразовательных организациях, расположенных в сельской местности и поселках городского типа</t>
  </si>
  <si>
    <t>на создание новых мест в общеобразовательных организациях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</si>
  <si>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</si>
  <si>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</si>
  <si>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Создание центров цифрового образования детей</t>
  </si>
  <si>
    <t>Субсидии на обеспечение образовательных организаций материально-технической базой для внедрения цифровой образовательной среды</t>
  </si>
  <si>
    <t>Субсидии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</si>
  <si>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ан создание и обеспечение функционирования центров опережающей профессиональной подготовки</t>
  </si>
  <si>
    <t>Иные межбюджетные трансферты на подготовку и проведение европейского чемпионата по профессиональному мастерству по стандартам "Ворлдскиллс" в 2023 году</t>
  </si>
  <si>
    <t>Субсидии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</si>
  <si>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Низкое кассовое исполнение связано с проведение конкурсных процедур и заключение контрактов, в соответствии с утвержденными «дорожными картами», до 1 мая 2022 года. Основное освоение средств субсидии приходится на период летних каникул, что объясняется отсутствием обучающихся в здании школы и на прилегающих территориях, а также доступностью транспортной инфраструктуры в полном объеме.</t>
  </si>
  <si>
    <t>Иной межбюджетный трансферт на проведение Всероссийского форума профессиональной ориентации "ПроеКТОриЯ"</t>
  </si>
  <si>
    <t>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</t>
  </si>
  <si>
    <t>Создание (восстановление) зданий общеобразовательных организаций, поврежденных или утраченных в результате наводнения на территории Иркутской области</t>
  </si>
  <si>
    <t>Субсидии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</si>
  <si>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 xml:space="preserve">Кассовое исполнение не осуществлялось в связи с проведением конкурсных процедур в субъектах Российской Федерации в 2 квартале 2022 года. </t>
  </si>
  <si>
    <t>Субсидии на снижение общей площади территорий, подвергшихся высокому и экстремально высокому загрязнению и оказывающих воздействие на озеро Байкал</t>
  </si>
  <si>
    <t>Низкое кассовое исполнение связано с ростом стоимости строительных материалов; поздним заключением контракта на строительно-монтажные работы;  с эпидемиологической обстановкой, связанной с распространением COVID-19; с дефицитом финансовых средств регионального бюджета; длительными (не своевременными) работами по разработке (привязке) проектно-сметной документации; низкими темпами строительства.</t>
  </si>
  <si>
    <t>Не осуществлялось расходование средств в связи с невозможностью заключения контракта на выполнение работ по ликвидации накопленного вреда окружающей среде, образовавшегося в результате деятельности ОАО «Байкальский целлюлозно-бумажный комбинат», вследствие отсутствия утвержденной в установленном порядке проектной документации. Сроки выполнения работ по проектированию продлены до 27 ноября 2022 года.</t>
  </si>
  <si>
    <t>Иные межбюджетные трансферты на возмещение части прямых понесенных затрат по созданию и (или) модернизации тепличных комплексов для производства овощей в защищенном грунте в Дальневосточном федеральном округе</t>
  </si>
  <si>
    <t xml:space="preserve">Кассовое исполнение не осуществлялось  в связи с внесением изменений в Правила предоставления указанных трансфертов, согласно которым исключаются требования по предоставлению в Минвостокразвития России документа, содержащего информацию об использовании средств бюджета субъекта Российской Федерации, а также отчета о финансово-экономическом состоянии получателей средств на возмещение части прямых понесенных затрат. 
По состоянию на 1 апреля 2022 года проект постановления Правительства Российской Федерации о внесении изменений в Правила прошел процедуру общественного обсуждения.
</t>
  </si>
  <si>
    <t>Иные межбюджетные трансферты на возмещение части прямых понесенных затрат на создание и (или) модернизацию объектов агропромышленного комплекса</t>
  </si>
  <si>
    <t>Субсидии на развитие виноградарства и виноделия</t>
  </si>
  <si>
    <t>Субсидии на развитие сельского туризма</t>
  </si>
  <si>
    <t>Кассовое исполнение не осуществлялось в связи с тем, что проводится работа по утверждению нормативно-правового обеспечения, необходимого для реализации указанной меры господдержки. Освоение планируется начать с III квартала 2022 года.</t>
  </si>
  <si>
    <t>Кассовое исполнение не осуществлялось в связи с проведением в январе-марте 2022 года  процедур конкурсного отбора. Исполнение запланировано со II квартала 2022 года.</t>
  </si>
  <si>
    <t>Низкое кассовое исполнение обусловлено в основном сезонным характером выполнения работ.</t>
  </si>
  <si>
    <t>в рамках федерального проекта "Современный облик сельских территорий"</t>
  </si>
  <si>
    <t>в рамках федерального проекта "Благоустройство сельских территорий"</t>
  </si>
  <si>
    <t>в рамках федерального проекта "Содействие занятости сельского населения"</t>
  </si>
  <si>
    <t>Кассовое исполнение не осуществлялось в связи с проведением в I квартале конкурсных процедур в целях заключения госконтрактов.</t>
  </si>
  <si>
    <t>Иной межбюджетный трансферт бюджету Республики Северная Осетия - Алания в целях софинансирования расходных обязательств Республики Северная Осетия - Алания, возникающих при реализации мероприятий по обновлению трамвайного парка</t>
  </si>
  <si>
    <t>Кассовое исполнение не осуществлялось в связи с тем, что механизм оказания государственной поддержки реализации инвестиционных проектов в промышленной сфере на территории Республики Тыва не определен.
Комплексным планом энергоснабжения инвестиционных проектов в промышленной и социальной сфере на территории Республики Тыва  плановый срок предусмотрен на апрель 2022 года.</t>
  </si>
  <si>
    <t>Субсидии на реализацию мероприятий индивидуальной программы социально-экономического развития Республики Марий Эл в части объектов транспортной инфраструктуры</t>
  </si>
  <si>
    <t>Субсидия бюджету Республики Татарстан на финансовое обеспечение дорожной деятельности по проектам, реализуемым с применением механизма государственно-частного партнерства</t>
  </si>
  <si>
    <t>Кассовое исполнение не осуществлялось в связи с не заключением государственного контракта на строительство объекта "Автомобильная дорога "Алексеевское – Альметьевск" в составе платной автомобильной дороги "Шали (М-7) - Бавлы (М-5)" в Республике Татарстан» (срок – 31 января 2022 года).</t>
  </si>
  <si>
    <t>Федеральный закон № 390-ФЗ</t>
  </si>
  <si>
    <t>Сводная роспись на 01.04.2022</t>
  </si>
  <si>
    <t>Кассовое исполнение на 01.04.2022</t>
  </si>
  <si>
    <t>Исполнение межбюджетных трансфертов в разрезе форм и главных распорядителей средств за январь - март 2021 и 2022 годов</t>
  </si>
  <si>
    <t xml:space="preserve">Кассовое исполнение не осуществлялось в связи с отсутствием утвержденного нормативного правового акта Правительства Российской Федерации о распределении между субъектами Российской Федерации указанных иных межбюджетных трансфертов.
Следует отметить, что по указанному направлению господдержки правовой акт, как правило, издается в последнем квартале текущего финансового года (возмещаются фактически осуществленные расходы региональных бюджетов). При этом объем бюджетных ассигнований существенно увеличивается относительно первоначально запланированного (например, в 2020 году с 100,0 до 6 740,0 млн. рублей, в 2021 году с 90,0 млн. рублей до 6 162,9 млн. рублей, включая выделенные из резервного фонда средства), что указывает на недостаточную проработанность вопроса при планировании указанных расходов. Аналогичные расходы в рамках ФП «Экспорт продукции АПК» три года подряд сокращаются в полном объеме (в 2020 году – 4 256,0 млн. рублей, в 2021 году – 3 220,9 млн. рублей, в 2022 году – 5 773,8 млн. рублей).
</t>
  </si>
  <si>
    <t>Кассовое исполнение не осуществлялось в связи с отсутствием  Порядка предоставления субсидии организациям инфраструктуры поддержки малого и среднего предпринимательства, которое утверждается Постановлением Правительства Республики Мордовия.</t>
  </si>
  <si>
    <t>Низкое кассовое исполнение связано с тем, что в ряде субъектов произошли расторжения контрактов на строительно-монтажные работы и новые контракты еще не заключены; 16 объектов с финансированием в 2022 году не строятся и не заключили контракты на строительно-монтажные работы;
1 объект будет приобретен до конца 2022 г; со снижением темпов работ, а иногда и их полную остановку в связи с отсутствием строительных материалов (остановка поставок) или увеличением стоимости сверх сметного расчета.</t>
  </si>
  <si>
    <t>Субсидии на создание новых мест в общеобразовательных организациях</t>
  </si>
  <si>
    <t>2022 год</t>
  </si>
  <si>
    <t>ФАС России</t>
  </si>
  <si>
    <t>в 3,1 раза</t>
  </si>
  <si>
    <t>в 2,9 раза</t>
  </si>
  <si>
    <t>в 47,1 раза</t>
  </si>
  <si>
    <t>в 20,8 раза</t>
  </si>
  <si>
    <t>в 2,6 раза</t>
  </si>
  <si>
    <t xml:space="preserve">Кассовое исполнение не осуществлялось в связи с отсутствием регионального перечня мероприятий по строительству объектов, утверждение которого запланировано в апреле 2022 года. 
</t>
  </si>
  <si>
    <t>Кассовое исполнение не осуществлялось в связи с отсутствием  правил предоставления микрозаймов субъектам малого и среднего предпринимательства, а также физическим лицам, применяющим специальный налоговый режим «Налог на профессиональный доход», утверждение которых Государственным фондом поддержки предпринимательства Кузбасса запланировано в апреле 2022 года.</t>
  </si>
  <si>
    <t>Низкое кассовое исполнение связано  с оплатой по факту поставки оборудования. 
В соответствие с Приложением 1 к Комплексу мер (дорожная карта) по созданию и функционированию детских технопарков «Кванториум» на базе общеобразовательных организаций поставка и установка оборудования для оснащения Школьного Кванториума должа осуществиться не позднее 25 августа 2022 года.</t>
  </si>
  <si>
    <t xml:space="preserve">Кассовое исполнение не осуществлялось в связи с отсутствием распоряжения Президента Российской Федерации о проведении Всероссийского форума профессиональной ориентации «ПроеКТОриЯ». </t>
  </si>
  <si>
    <t xml:space="preserve">Кассовое исполнение не осуществлялось в связи с тем, что согласно соглашению от 29 декабря 2021 г. № 103-09-2022-001 перечисление субсидии из федерального бюджета в бюджет Республики Марий Эл осуществляется после предоставления платежных документов, связанных  с  исполнением  расходных  обязательств  субъекта. 
В нарушение графика выполнения мероприятий, предусмотренного приложением № 4 к Соглашению (срок – 30 марта 2022 года) контракт на проведение работ по строительству объекта «Проектирование и строительство пассажирского терминала в аэропорту г. Йошкар-Олы» по состоянию на 1 апреля 2022 года не заключен в связи с поступившей жалобой участника конкурса.
</t>
  </si>
  <si>
    <t>в 226 раз</t>
  </si>
  <si>
    <t>в 114,6 раза</t>
  </si>
  <si>
    <t>Анализ исполнения отдельных межбюджетных трансфертов за январь - март 2022 года</t>
  </si>
  <si>
    <t>Причины неисполнения, а также низкого уровня исполнения межбюджетных трансфертов</t>
  </si>
  <si>
    <t>Кассовое исполнение не осуществлялось в связи с доведением лимитов бюджетных обязательств 28 марта 2022 года в соответствии с распоряжением Правительства Российской Федерации от 18 февраля 2022 г. № 292-р. В настоящее время проводится работа по заключению соглашений.</t>
  </si>
  <si>
    <t>Кассовое исполнение производится по фактической потребности.</t>
  </si>
  <si>
    <t xml:space="preserve">Кассовое исполнение не осуществлялось в связи с отсутствием заявки Республики Северная Осетия - Алания о заключении  соглашения  о предоставлении из федерального бюджета бюджету Республики Северная Осетия - Алания указанного иного межбюджетного трансферта.
</t>
  </si>
  <si>
    <t>Низкое кассовое исполнение связано с осуществлением государственной регистрации дополнительного выпуска акций АО «ППТ Моглино», в результате бюджетные инвестиции могут быть предоставлены только в апреле 2022 года. (Псковская область).</t>
  </si>
  <si>
    <t>Исполнение межбюджетных трансфертов в разрезе разделов классификации расходов бюджетов за январь - март 2022 года</t>
  </si>
  <si>
    <t>Приложение № 13
к аналитической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</si>
</sst>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4C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0" xfId="2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 wrapText="1"/>
    </xf>
    <xf numFmtId="0" fontId="7" fillId="2" borderId="0" xfId="0" applyFont="1" applyFill="1" applyAlignment="1">
      <alignment horizontal="center" wrapText="1"/>
    </xf>
    <xf numFmtId="0" fontId="14" fillId="2" borderId="1" xfId="1" applyFont="1" applyFill="1" applyBorder="1" applyAlignment="1">
      <alignment horizontal="justify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justify" vertical="center" wrapText="1"/>
    </xf>
    <xf numFmtId="0" fontId="14" fillId="0" borderId="0" xfId="0" applyFont="1" applyAlignment="1">
      <alignment horizontal="right"/>
    </xf>
    <xf numFmtId="0" fontId="14" fillId="2" borderId="0" xfId="0" applyFont="1" applyFill="1" applyAlignment="1">
      <alignment horizontal="center"/>
    </xf>
    <xf numFmtId="0" fontId="16" fillId="0" borderId="1" xfId="1" applyFont="1" applyFill="1" applyBorder="1" applyAlignment="1">
      <alignment horizontal="justify" vertical="center" wrapText="1"/>
    </xf>
    <xf numFmtId="0" fontId="14" fillId="0" borderId="1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justify" vertical="center" wrapText="1"/>
    </xf>
    <xf numFmtId="0" fontId="14" fillId="0" borderId="1" xfId="1" applyFont="1" applyFill="1" applyBorder="1" applyAlignment="1">
      <alignment horizontal="justify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top" wrapText="1"/>
    </xf>
    <xf numFmtId="0" fontId="12" fillId="0" borderId="0" xfId="0" applyFont="1"/>
    <xf numFmtId="0" fontId="14" fillId="0" borderId="1" xfId="0" applyFont="1" applyBorder="1" applyAlignment="1">
      <alignment horizontal="left" vertical="top" wrapText="1" indent="1"/>
    </xf>
    <xf numFmtId="164" fontId="9" fillId="2" borderId="1" xfId="1" applyNumberFormat="1" applyFont="1" applyFill="1" applyBorder="1" applyAlignment="1">
      <alignment horizontal="right" vertical="center" wrapText="1" indent="1"/>
    </xf>
    <xf numFmtId="164" fontId="14" fillId="2" borderId="1" xfId="1" applyNumberFormat="1" applyFont="1" applyFill="1" applyBorder="1" applyAlignment="1">
      <alignment horizontal="right" vertical="center" wrapText="1" indent="1"/>
    </xf>
    <xf numFmtId="0" fontId="20" fillId="0" borderId="0" xfId="0" applyFont="1"/>
    <xf numFmtId="0" fontId="21" fillId="0" borderId="0" xfId="0" applyFont="1"/>
    <xf numFmtId="0" fontId="14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justify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right" vertical="center"/>
    </xf>
    <xf numFmtId="0" fontId="22" fillId="0" borderId="0" xfId="0" applyFont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164" fontId="14" fillId="0" borderId="1" xfId="0" applyNumberFormat="1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justify" vertical="top" wrapText="1"/>
      <protection locked="0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115" zoomScaleNormal="100" zoomScaleSheetLayoutView="115" workbookViewId="0">
      <selection activeCell="F3" sqref="F3"/>
    </sheetView>
  </sheetViews>
  <sheetFormatPr defaultColWidth="11.140625" defaultRowHeight="15" x14ac:dyDescent="0.25"/>
  <cols>
    <col min="1" max="1" width="31" style="2" customWidth="1"/>
    <col min="2" max="2" width="13.85546875" style="2" customWidth="1"/>
    <col min="3" max="3" width="9.5703125" style="2" customWidth="1"/>
    <col min="4" max="4" width="11.7109375" style="2" customWidth="1"/>
    <col min="5" max="5" width="9.7109375" style="2" customWidth="1"/>
    <col min="6" max="6" width="11.42578125" style="2" customWidth="1"/>
    <col min="7" max="7" width="10" style="2" customWidth="1"/>
    <col min="8" max="8" width="11.5703125" style="2" customWidth="1"/>
    <col min="9" max="16384" width="11.140625" style="2"/>
  </cols>
  <sheetData>
    <row r="1" spans="1:8" x14ac:dyDescent="0.25">
      <c r="F1" s="66" t="s">
        <v>178</v>
      </c>
      <c r="G1" s="67"/>
      <c r="H1" s="67"/>
    </row>
    <row r="2" spans="1:8" ht="15.75" customHeight="1" x14ac:dyDescent="0.25">
      <c r="F2" s="67"/>
      <c r="G2" s="67"/>
      <c r="H2" s="67"/>
    </row>
    <row r="3" spans="1:8" ht="19.5" customHeight="1" x14ac:dyDescent="0.3">
      <c r="G3" s="3"/>
    </row>
    <row r="4" spans="1:8" ht="15.75" x14ac:dyDescent="0.25">
      <c r="H4" s="4" t="s">
        <v>15</v>
      </c>
    </row>
    <row r="5" spans="1:8" ht="7.5" customHeight="1" x14ac:dyDescent="0.25"/>
    <row r="6" spans="1:8" ht="31.5" customHeight="1" x14ac:dyDescent="0.3">
      <c r="A6" s="65" t="s">
        <v>177</v>
      </c>
      <c r="B6" s="65"/>
      <c r="C6" s="65"/>
      <c r="D6" s="65"/>
      <c r="E6" s="65"/>
      <c r="F6" s="65"/>
      <c r="G6" s="65"/>
      <c r="H6" s="65"/>
    </row>
    <row r="7" spans="1:8" ht="21.6" customHeight="1" x14ac:dyDescent="0.3">
      <c r="A7" s="21"/>
      <c r="B7" s="21"/>
      <c r="C7" s="21"/>
      <c r="D7" s="21"/>
      <c r="E7" s="21"/>
      <c r="F7" s="21"/>
      <c r="G7" s="21"/>
      <c r="H7" s="21"/>
    </row>
    <row r="8" spans="1:8" x14ac:dyDescent="0.25">
      <c r="H8" s="7" t="s">
        <v>16</v>
      </c>
    </row>
    <row r="9" spans="1:8" ht="48" x14ac:dyDescent="0.25">
      <c r="A9" s="5" t="s">
        <v>0</v>
      </c>
      <c r="B9" s="26" t="s">
        <v>149</v>
      </c>
      <c r="C9" s="26" t="s">
        <v>1</v>
      </c>
      <c r="D9" s="27" t="s">
        <v>150</v>
      </c>
      <c r="E9" s="26" t="s">
        <v>1</v>
      </c>
      <c r="F9" s="27" t="s">
        <v>151</v>
      </c>
      <c r="G9" s="26" t="s">
        <v>1</v>
      </c>
      <c r="H9" s="26" t="s">
        <v>17</v>
      </c>
    </row>
    <row r="10" spans="1:8" ht="13.5" customHeight="1" x14ac:dyDescent="0.25">
      <c r="A10" s="42">
        <v>1</v>
      </c>
      <c r="B10" s="43">
        <v>2</v>
      </c>
      <c r="C10" s="43">
        <v>3</v>
      </c>
      <c r="D10" s="44">
        <v>4</v>
      </c>
      <c r="E10" s="43">
        <v>5</v>
      </c>
      <c r="F10" s="44">
        <v>6</v>
      </c>
      <c r="G10" s="43">
        <v>7</v>
      </c>
      <c r="H10" s="43" t="s">
        <v>73</v>
      </c>
    </row>
    <row r="11" spans="1:8" ht="22.5" customHeight="1" x14ac:dyDescent="0.25">
      <c r="A11" s="28" t="s">
        <v>2</v>
      </c>
      <c r="B11" s="52">
        <f>SUM(B12:B23)</f>
        <v>3228645.1</v>
      </c>
      <c r="C11" s="23">
        <v>100</v>
      </c>
      <c r="D11" s="52">
        <f>SUM(D12:D23)</f>
        <v>3367434.4</v>
      </c>
      <c r="E11" s="23">
        <v>100</v>
      </c>
      <c r="F11" s="52">
        <f>SUM(F12:F23)</f>
        <v>634432.69999999995</v>
      </c>
      <c r="G11" s="23">
        <v>100</v>
      </c>
      <c r="H11" s="23">
        <f>F11/D11*100</f>
        <v>18.8</v>
      </c>
    </row>
    <row r="12" spans="1:8" ht="20.100000000000001" customHeight="1" x14ac:dyDescent="0.25">
      <c r="A12" s="22" t="s">
        <v>3</v>
      </c>
      <c r="B12" s="53">
        <v>18234.099999999999</v>
      </c>
      <c r="C12" s="24">
        <v>0.6</v>
      </c>
      <c r="D12" s="53">
        <v>18234.8</v>
      </c>
      <c r="E12" s="24">
        <v>0.5</v>
      </c>
      <c r="F12" s="53">
        <v>2766.7</v>
      </c>
      <c r="G12" s="24">
        <v>0.4</v>
      </c>
      <c r="H12" s="24">
        <f>F12/D12*100</f>
        <v>15.2</v>
      </c>
    </row>
    <row r="13" spans="1:8" ht="20.100000000000001" customHeight="1" x14ac:dyDescent="0.25">
      <c r="A13" s="22" t="s">
        <v>4</v>
      </c>
      <c r="B13" s="53">
        <v>3320</v>
      </c>
      <c r="C13" s="24">
        <v>0.1</v>
      </c>
      <c r="D13" s="53">
        <v>3320</v>
      </c>
      <c r="E13" s="24">
        <v>0.1</v>
      </c>
      <c r="F13" s="53">
        <v>702.4</v>
      </c>
      <c r="G13" s="24">
        <v>0.1</v>
      </c>
      <c r="H13" s="24">
        <f t="shared" ref="H13:H23" si="0">F13/D13*100</f>
        <v>21.2</v>
      </c>
    </row>
    <row r="14" spans="1:8" ht="25.5" x14ac:dyDescent="0.25">
      <c r="A14" s="22" t="s">
        <v>5</v>
      </c>
      <c r="B14" s="53">
        <v>395</v>
      </c>
      <c r="C14" s="25">
        <v>0.02</v>
      </c>
      <c r="D14" s="53">
        <v>521.4</v>
      </c>
      <c r="E14" s="25">
        <v>0.02</v>
      </c>
      <c r="F14" s="53">
        <v>43.4</v>
      </c>
      <c r="G14" s="25">
        <v>0.01</v>
      </c>
      <c r="H14" s="24">
        <f t="shared" si="0"/>
        <v>8.3000000000000007</v>
      </c>
    </row>
    <row r="15" spans="1:8" ht="20.100000000000001" customHeight="1" x14ac:dyDescent="0.25">
      <c r="A15" s="22" t="s">
        <v>6</v>
      </c>
      <c r="B15" s="53">
        <v>581809.1</v>
      </c>
      <c r="C15" s="24">
        <v>13.9</v>
      </c>
      <c r="D15" s="53">
        <v>615144</v>
      </c>
      <c r="E15" s="24">
        <v>15.7</v>
      </c>
      <c r="F15" s="53">
        <v>72452.800000000003</v>
      </c>
      <c r="G15" s="24">
        <v>12.2</v>
      </c>
      <c r="H15" s="24">
        <f t="shared" si="0"/>
        <v>11.8</v>
      </c>
    </row>
    <row r="16" spans="1:8" ht="20.100000000000001" customHeight="1" x14ac:dyDescent="0.25">
      <c r="A16" s="22" t="s">
        <v>7</v>
      </c>
      <c r="B16" s="53">
        <v>105205.7</v>
      </c>
      <c r="C16" s="24">
        <v>3.1</v>
      </c>
      <c r="D16" s="53">
        <v>105824.3</v>
      </c>
      <c r="E16" s="24">
        <v>3.2</v>
      </c>
      <c r="F16" s="53">
        <v>7938.8</v>
      </c>
      <c r="G16" s="24">
        <v>1.3</v>
      </c>
      <c r="H16" s="24">
        <f t="shared" si="0"/>
        <v>7.5</v>
      </c>
    </row>
    <row r="17" spans="1:8" ht="20.100000000000001" customHeight="1" x14ac:dyDescent="0.25">
      <c r="A17" s="22" t="s">
        <v>8</v>
      </c>
      <c r="B17" s="53">
        <v>39868.400000000001</v>
      </c>
      <c r="C17" s="24">
        <v>0.9</v>
      </c>
      <c r="D17" s="53">
        <v>41340.199999999997</v>
      </c>
      <c r="E17" s="24">
        <v>0.9</v>
      </c>
      <c r="F17" s="53">
        <v>6238.3</v>
      </c>
      <c r="G17" s="24">
        <v>0.5</v>
      </c>
      <c r="H17" s="24">
        <f t="shared" si="0"/>
        <v>15.1</v>
      </c>
    </row>
    <row r="18" spans="1:8" ht="20.100000000000001" customHeight="1" x14ac:dyDescent="0.25">
      <c r="A18" s="22" t="s">
        <v>9</v>
      </c>
      <c r="B18" s="53">
        <v>278807.8</v>
      </c>
      <c r="C18" s="24">
        <v>8.6</v>
      </c>
      <c r="D18" s="53">
        <v>365646.6</v>
      </c>
      <c r="E18" s="24">
        <v>8.6999999999999993</v>
      </c>
      <c r="F18" s="53">
        <v>43134.9</v>
      </c>
      <c r="G18" s="24">
        <v>6.4</v>
      </c>
      <c r="H18" s="24">
        <f t="shared" si="0"/>
        <v>11.8</v>
      </c>
    </row>
    <row r="19" spans="1:8" ht="20.100000000000001" customHeight="1" x14ac:dyDescent="0.25">
      <c r="A19" s="22" t="s">
        <v>10</v>
      </c>
      <c r="B19" s="53">
        <v>32655.4</v>
      </c>
      <c r="C19" s="24">
        <v>0.8</v>
      </c>
      <c r="D19" s="53">
        <v>33172.5</v>
      </c>
      <c r="E19" s="24">
        <v>0.8</v>
      </c>
      <c r="F19" s="53">
        <v>4104.7</v>
      </c>
      <c r="G19" s="24">
        <v>0.3</v>
      </c>
      <c r="H19" s="24">
        <f t="shared" si="0"/>
        <v>12.4</v>
      </c>
    </row>
    <row r="20" spans="1:8" ht="20.100000000000001" customHeight="1" x14ac:dyDescent="0.25">
      <c r="A20" s="22" t="s">
        <v>11</v>
      </c>
      <c r="B20" s="53">
        <v>261891.3</v>
      </c>
      <c r="C20" s="24">
        <v>8.1999999999999993</v>
      </c>
      <c r="D20" s="53">
        <v>281334.3</v>
      </c>
      <c r="E20" s="24">
        <v>9.4</v>
      </c>
      <c r="F20" s="53">
        <v>44049.8</v>
      </c>
      <c r="G20" s="24">
        <v>4.5</v>
      </c>
      <c r="H20" s="24">
        <f t="shared" si="0"/>
        <v>15.7</v>
      </c>
    </row>
    <row r="21" spans="1:8" ht="20.100000000000001" customHeight="1" x14ac:dyDescent="0.25">
      <c r="A21" s="22" t="s">
        <v>12</v>
      </c>
      <c r="B21" s="53">
        <v>823976.7</v>
      </c>
      <c r="C21" s="24">
        <v>27.8</v>
      </c>
      <c r="D21" s="53">
        <v>824564.9</v>
      </c>
      <c r="E21" s="24">
        <v>26.1</v>
      </c>
      <c r="F21" s="53">
        <v>212814.9</v>
      </c>
      <c r="G21" s="24">
        <v>36</v>
      </c>
      <c r="H21" s="24">
        <f t="shared" si="0"/>
        <v>25.8</v>
      </c>
    </row>
    <row r="22" spans="1:8" ht="20.100000000000001" customHeight="1" x14ac:dyDescent="0.25">
      <c r="A22" s="22" t="s">
        <v>13</v>
      </c>
      <c r="B22" s="53">
        <v>35516.199999999997</v>
      </c>
      <c r="C22" s="24">
        <v>0.8</v>
      </c>
      <c r="D22" s="53">
        <v>38661.300000000003</v>
      </c>
      <c r="E22" s="24">
        <v>0.9</v>
      </c>
      <c r="F22" s="53">
        <v>5461.3</v>
      </c>
      <c r="G22" s="24">
        <v>0.4</v>
      </c>
      <c r="H22" s="24">
        <f t="shared" si="0"/>
        <v>14.1</v>
      </c>
    </row>
    <row r="23" spans="1:8" ht="41.25" customHeight="1" x14ac:dyDescent="0.25">
      <c r="A23" s="22" t="s">
        <v>14</v>
      </c>
      <c r="B23" s="53">
        <v>1046965.4</v>
      </c>
      <c r="C23" s="24">
        <v>35.200000000000003</v>
      </c>
      <c r="D23" s="53">
        <v>1039670.1</v>
      </c>
      <c r="E23" s="24">
        <v>33.700000000000003</v>
      </c>
      <c r="F23" s="53">
        <v>234724.7</v>
      </c>
      <c r="G23" s="24">
        <v>37.9</v>
      </c>
      <c r="H23" s="24">
        <f t="shared" si="0"/>
        <v>22.6</v>
      </c>
    </row>
  </sheetData>
  <mergeCells count="2">
    <mergeCell ref="A6:H6"/>
    <mergeCell ref="F1:H2"/>
  </mergeCells>
  <printOptions horizontalCentered="1"/>
  <pageMargins left="0.78740157480314965" right="0.39370078740157483" top="0.74803149606299213" bottom="0.74803149606299213" header="0.31496062992125984" footer="0.31496062992125984"/>
  <pageSetup paperSize="9" scale="8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topLeftCell="A55" zoomScaleNormal="93" zoomScaleSheetLayoutView="100" workbookViewId="0">
      <selection activeCell="E15" sqref="E15"/>
    </sheetView>
  </sheetViews>
  <sheetFormatPr defaultRowHeight="15" x14ac:dyDescent="0.25"/>
  <cols>
    <col min="1" max="1" width="24.85546875" customWidth="1"/>
    <col min="2" max="2" width="11.85546875" customWidth="1"/>
    <col min="4" max="4" width="14.28515625" customWidth="1"/>
    <col min="5" max="5" width="12.7109375" customWidth="1"/>
    <col min="6" max="6" width="11.85546875" customWidth="1"/>
    <col min="7" max="7" width="9.140625" customWidth="1"/>
    <col min="8" max="8" width="11" customWidth="1"/>
  </cols>
  <sheetData>
    <row r="1" spans="1:8" ht="15.75" x14ac:dyDescent="0.25">
      <c r="H1" s="4" t="s">
        <v>21</v>
      </c>
    </row>
    <row r="2" spans="1:8" ht="15.6" x14ac:dyDescent="0.3">
      <c r="H2" s="4"/>
    </row>
    <row r="3" spans="1:8" ht="37.5" customHeight="1" x14ac:dyDescent="0.3">
      <c r="A3" s="68" t="s">
        <v>152</v>
      </c>
      <c r="B3" s="68"/>
      <c r="C3" s="68"/>
      <c r="D3" s="68"/>
      <c r="E3" s="68"/>
      <c r="F3" s="68"/>
      <c r="G3" s="68"/>
      <c r="H3" s="68"/>
    </row>
    <row r="4" spans="1:8" ht="14.45" x14ac:dyDescent="0.3">
      <c r="A4" s="1"/>
    </row>
    <row r="5" spans="1:8" x14ac:dyDescent="0.25">
      <c r="H5" s="30" t="s">
        <v>16</v>
      </c>
    </row>
    <row r="6" spans="1:8" x14ac:dyDescent="0.25">
      <c r="A6" s="69" t="s">
        <v>0</v>
      </c>
      <c r="B6" s="69" t="s">
        <v>95</v>
      </c>
      <c r="C6" s="69"/>
      <c r="D6" s="69" t="s">
        <v>157</v>
      </c>
      <c r="E6" s="69"/>
      <c r="F6" s="69"/>
      <c r="G6" s="69"/>
      <c r="H6" s="69"/>
    </row>
    <row r="7" spans="1:8" ht="21" customHeight="1" x14ac:dyDescent="0.25">
      <c r="A7" s="69"/>
      <c r="B7" s="70" t="s">
        <v>80</v>
      </c>
      <c r="C7" s="72" t="s">
        <v>22</v>
      </c>
      <c r="D7" s="71" t="s">
        <v>149</v>
      </c>
      <c r="E7" s="70" t="s">
        <v>79</v>
      </c>
      <c r="F7" s="70" t="s">
        <v>80</v>
      </c>
      <c r="G7" s="72" t="s">
        <v>22</v>
      </c>
      <c r="H7" s="71" t="s">
        <v>96</v>
      </c>
    </row>
    <row r="8" spans="1:8" ht="27" customHeight="1" x14ac:dyDescent="0.25">
      <c r="A8" s="69"/>
      <c r="B8" s="71"/>
      <c r="C8" s="73"/>
      <c r="D8" s="71"/>
      <c r="E8" s="71"/>
      <c r="F8" s="71"/>
      <c r="G8" s="73"/>
      <c r="H8" s="71"/>
    </row>
    <row r="9" spans="1:8" s="47" customFormat="1" ht="13.5" customHeight="1" x14ac:dyDescent="0.2">
      <c r="A9" s="45">
        <v>1</v>
      </c>
      <c r="B9" s="42">
        <v>2</v>
      </c>
      <c r="C9" s="46">
        <v>3</v>
      </c>
      <c r="D9" s="42">
        <v>4</v>
      </c>
      <c r="E9" s="42">
        <v>5</v>
      </c>
      <c r="F9" s="42">
        <v>6</v>
      </c>
      <c r="G9" s="46" t="s">
        <v>74</v>
      </c>
      <c r="H9" s="42" t="s">
        <v>75</v>
      </c>
    </row>
    <row r="10" spans="1:8" ht="25.5" x14ac:dyDescent="0.25">
      <c r="A10" s="6" t="s">
        <v>63</v>
      </c>
      <c r="B10" s="35">
        <f>B12+B15+B44+B62</f>
        <v>585365</v>
      </c>
      <c r="C10" s="35">
        <v>18.3</v>
      </c>
      <c r="D10" s="35">
        <f>D12+D15+D44+D62</f>
        <v>3228645.4</v>
      </c>
      <c r="E10" s="35">
        <f>E12+E15+E44+E62</f>
        <v>3367434.3</v>
      </c>
      <c r="F10" s="35">
        <f>F12+F15+F44+F62</f>
        <v>634432.6</v>
      </c>
      <c r="G10" s="35">
        <f>F10/E10*100</f>
        <v>18.8</v>
      </c>
      <c r="H10" s="35">
        <f t="shared" ref="H10:H12" si="0">F10/B10*100</f>
        <v>108.4</v>
      </c>
    </row>
    <row r="11" spans="1:8" x14ac:dyDescent="0.25">
      <c r="A11" s="33" t="s">
        <v>23</v>
      </c>
      <c r="B11" s="36"/>
      <c r="C11" s="36"/>
      <c r="D11" s="36"/>
      <c r="E11" s="36"/>
      <c r="F11" s="36"/>
      <c r="G11" s="36"/>
      <c r="H11" s="37"/>
    </row>
    <row r="12" spans="1:8" ht="18" customHeight="1" x14ac:dyDescent="0.25">
      <c r="A12" s="6" t="s">
        <v>24</v>
      </c>
      <c r="B12" s="35">
        <f>B14</f>
        <v>215293.8</v>
      </c>
      <c r="C12" s="35">
        <v>21.6</v>
      </c>
      <c r="D12" s="35">
        <f>D14</f>
        <v>957375.5</v>
      </c>
      <c r="E12" s="35">
        <f t="shared" ref="E12:F12" si="1">E14</f>
        <v>948156.9</v>
      </c>
      <c r="F12" s="35">
        <f t="shared" si="1"/>
        <v>229523.20000000001</v>
      </c>
      <c r="G12" s="35">
        <f>F12/E12*100</f>
        <v>24.2</v>
      </c>
      <c r="H12" s="35">
        <f t="shared" si="0"/>
        <v>106.6</v>
      </c>
    </row>
    <row r="13" spans="1:8" x14ac:dyDescent="0.25">
      <c r="A13" s="33" t="s">
        <v>23</v>
      </c>
      <c r="B13" s="36"/>
      <c r="C13" s="36"/>
      <c r="D13" s="36"/>
      <c r="E13" s="36"/>
      <c r="F13" s="36"/>
      <c r="G13" s="36"/>
      <c r="H13" s="37"/>
    </row>
    <row r="14" spans="1:8" ht="18" customHeight="1" x14ac:dyDescent="0.25">
      <c r="A14" s="32" t="s">
        <v>25</v>
      </c>
      <c r="B14" s="36">
        <v>215293.8</v>
      </c>
      <c r="C14" s="36">
        <v>21.6</v>
      </c>
      <c r="D14" s="36">
        <v>957375.5</v>
      </c>
      <c r="E14" s="36">
        <v>948156.9</v>
      </c>
      <c r="F14" s="36">
        <v>229523.20000000001</v>
      </c>
      <c r="G14" s="36">
        <f>F14/E14*100</f>
        <v>24.2</v>
      </c>
      <c r="H14" s="36">
        <f t="shared" ref="H14:H15" si="2">F14/B14*100</f>
        <v>106.6</v>
      </c>
    </row>
    <row r="15" spans="1:8" x14ac:dyDescent="0.25">
      <c r="A15" s="6" t="s">
        <v>18</v>
      </c>
      <c r="B15" s="35">
        <v>153416.4</v>
      </c>
      <c r="C15" s="35">
        <v>13.8</v>
      </c>
      <c r="D15" s="35">
        <f>SUM(D17:D43)</f>
        <v>1398886.5</v>
      </c>
      <c r="E15" s="35">
        <f>SUM(E17:E43)</f>
        <v>1496695.1</v>
      </c>
      <c r="F15" s="35">
        <f>SUM(F17:F43)</f>
        <v>212836.8</v>
      </c>
      <c r="G15" s="35">
        <f>F15/E15*100</f>
        <v>14.2</v>
      </c>
      <c r="H15" s="35">
        <f t="shared" si="2"/>
        <v>138.69999999999999</v>
      </c>
    </row>
    <row r="16" spans="1:8" ht="12.75" customHeight="1" x14ac:dyDescent="0.25">
      <c r="A16" s="33" t="s">
        <v>26</v>
      </c>
      <c r="B16" s="36"/>
      <c r="C16" s="36"/>
      <c r="D16" s="36"/>
      <c r="E16" s="36"/>
      <c r="F16" s="36"/>
      <c r="G16" s="36"/>
      <c r="H16" s="37"/>
    </row>
    <row r="17" spans="1:8" ht="18" customHeight="1" x14ac:dyDescent="0.25">
      <c r="A17" s="32" t="s">
        <v>27</v>
      </c>
      <c r="B17" s="36">
        <v>88184.8</v>
      </c>
      <c r="C17" s="36">
        <v>26.9</v>
      </c>
      <c r="D17" s="36">
        <v>458443.4</v>
      </c>
      <c r="E17" s="36">
        <v>456989.4</v>
      </c>
      <c r="F17" s="36">
        <v>122046.9</v>
      </c>
      <c r="G17" s="36">
        <f>F17/E17*100</f>
        <v>26.7</v>
      </c>
      <c r="H17" s="36">
        <f t="shared" ref="H17:H39" si="3">F17/B17*100</f>
        <v>138.4</v>
      </c>
    </row>
    <row r="18" spans="1:8" ht="18" customHeight="1" x14ac:dyDescent="0.25">
      <c r="A18" s="32" t="s">
        <v>29</v>
      </c>
      <c r="B18" s="36">
        <v>19680.599999999999</v>
      </c>
      <c r="C18" s="36">
        <v>9.6999999999999993</v>
      </c>
      <c r="D18" s="36">
        <v>184136.7</v>
      </c>
      <c r="E18" s="36">
        <v>269541.40000000002</v>
      </c>
      <c r="F18" s="36">
        <v>23219.3</v>
      </c>
      <c r="G18" s="36">
        <f t="shared" ref="G18:G37" si="4">F18/E18*100</f>
        <v>8.6</v>
      </c>
      <c r="H18" s="36">
        <f t="shared" si="3"/>
        <v>118</v>
      </c>
    </row>
    <row r="19" spans="1:8" ht="18" customHeight="1" x14ac:dyDescent="0.25">
      <c r="A19" s="32" t="s">
        <v>28</v>
      </c>
      <c r="B19" s="36">
        <v>11409</v>
      </c>
      <c r="C19" s="36">
        <v>14.5</v>
      </c>
      <c r="D19" s="36">
        <v>118829.6</v>
      </c>
      <c r="E19" s="36">
        <v>121121.3</v>
      </c>
      <c r="F19" s="36">
        <v>15424.7</v>
      </c>
      <c r="G19" s="36">
        <f>F19/E19*100</f>
        <v>12.7</v>
      </c>
      <c r="H19" s="36">
        <f>F19/B19*100</f>
        <v>135.19999999999999</v>
      </c>
    </row>
    <row r="20" spans="1:8" ht="18" customHeight="1" x14ac:dyDescent="0.25">
      <c r="A20" s="32" t="s">
        <v>32</v>
      </c>
      <c r="B20" s="36">
        <v>5376.2</v>
      </c>
      <c r="C20" s="36">
        <v>3.1</v>
      </c>
      <c r="D20" s="36">
        <v>165820.9</v>
      </c>
      <c r="E20" s="36">
        <v>170322.6</v>
      </c>
      <c r="F20" s="36">
        <v>13521</v>
      </c>
      <c r="G20" s="36">
        <f>F20/E20*100</f>
        <v>7.9</v>
      </c>
      <c r="H20" s="36" t="s">
        <v>94</v>
      </c>
    </row>
    <row r="21" spans="1:8" ht="18" customHeight="1" x14ac:dyDescent="0.25">
      <c r="A21" s="32" t="s">
        <v>31</v>
      </c>
      <c r="B21" s="36">
        <v>10801.2</v>
      </c>
      <c r="C21" s="36">
        <v>8.6</v>
      </c>
      <c r="D21" s="36">
        <v>142266.20000000001</v>
      </c>
      <c r="E21" s="36">
        <v>143233.5</v>
      </c>
      <c r="F21" s="36">
        <v>12166.6</v>
      </c>
      <c r="G21" s="36">
        <f t="shared" si="4"/>
        <v>8.5</v>
      </c>
      <c r="H21" s="36">
        <f t="shared" si="3"/>
        <v>112.6</v>
      </c>
    </row>
    <row r="22" spans="1:8" ht="18" customHeight="1" x14ac:dyDescent="0.25">
      <c r="A22" s="32" t="s">
        <v>30</v>
      </c>
      <c r="B22" s="36">
        <v>6135.8</v>
      </c>
      <c r="C22" s="36">
        <v>6.3</v>
      </c>
      <c r="D22" s="36">
        <v>102168.6</v>
      </c>
      <c r="E22" s="36">
        <v>103935.1</v>
      </c>
      <c r="F22" s="36">
        <v>9871.5</v>
      </c>
      <c r="G22" s="36">
        <f t="shared" si="4"/>
        <v>9.5</v>
      </c>
      <c r="H22" s="36" t="s">
        <v>92</v>
      </c>
    </row>
    <row r="23" spans="1:8" ht="18" customHeight="1" x14ac:dyDescent="0.25">
      <c r="A23" s="32" t="s">
        <v>33</v>
      </c>
      <c r="B23" s="36">
        <v>2063.6</v>
      </c>
      <c r="C23" s="36">
        <v>7.6</v>
      </c>
      <c r="D23" s="36">
        <v>32933</v>
      </c>
      <c r="E23" s="36">
        <v>35891.800000000003</v>
      </c>
      <c r="F23" s="36">
        <v>5092.5</v>
      </c>
      <c r="G23" s="36">
        <f>F23/E23*100</f>
        <v>14.2</v>
      </c>
      <c r="H23" s="36" t="s">
        <v>94</v>
      </c>
    </row>
    <row r="24" spans="1:8" ht="18" customHeight="1" x14ac:dyDescent="0.25">
      <c r="A24" s="32" t="s">
        <v>34</v>
      </c>
      <c r="B24" s="36">
        <v>983.7</v>
      </c>
      <c r="C24" s="36">
        <v>5.7</v>
      </c>
      <c r="D24" s="36">
        <v>27645.5</v>
      </c>
      <c r="E24" s="36">
        <v>28064.400000000001</v>
      </c>
      <c r="F24" s="36">
        <v>3417</v>
      </c>
      <c r="G24" s="36">
        <f>F24/E24*100</f>
        <v>12.2</v>
      </c>
      <c r="H24" s="36" t="s">
        <v>93</v>
      </c>
    </row>
    <row r="25" spans="1:8" ht="18" customHeight="1" x14ac:dyDescent="0.25">
      <c r="A25" s="32" t="s">
        <v>36</v>
      </c>
      <c r="B25" s="36">
        <v>1008.2</v>
      </c>
      <c r="C25" s="36">
        <v>8.3000000000000007</v>
      </c>
      <c r="D25" s="36">
        <v>21143.8</v>
      </c>
      <c r="E25" s="36">
        <v>21958.400000000001</v>
      </c>
      <c r="F25" s="36">
        <v>3132.4</v>
      </c>
      <c r="G25" s="36">
        <f>F25/E25*100</f>
        <v>14.3</v>
      </c>
      <c r="H25" s="36" t="s">
        <v>159</v>
      </c>
    </row>
    <row r="26" spans="1:8" ht="18" customHeight="1" x14ac:dyDescent="0.25">
      <c r="A26" s="32" t="s">
        <v>35</v>
      </c>
      <c r="B26" s="36">
        <v>3189.1</v>
      </c>
      <c r="C26" s="36">
        <v>14.9</v>
      </c>
      <c r="D26" s="36">
        <v>95210.4</v>
      </c>
      <c r="E26" s="36">
        <v>95210.4</v>
      </c>
      <c r="F26" s="36">
        <v>2360.6999999999998</v>
      </c>
      <c r="G26" s="36">
        <f t="shared" si="4"/>
        <v>2.5</v>
      </c>
      <c r="H26" s="36">
        <f t="shared" si="3"/>
        <v>74</v>
      </c>
    </row>
    <row r="27" spans="1:8" ht="18" customHeight="1" x14ac:dyDescent="0.25">
      <c r="A27" s="32" t="s">
        <v>39</v>
      </c>
      <c r="B27" s="36">
        <v>1142.0999999999999</v>
      </c>
      <c r="C27" s="36">
        <v>12</v>
      </c>
      <c r="D27" s="36">
        <v>8257.6</v>
      </c>
      <c r="E27" s="36">
        <v>10718.7</v>
      </c>
      <c r="F27" s="36">
        <v>824.3</v>
      </c>
      <c r="G27" s="36">
        <f t="shared" si="4"/>
        <v>7.7</v>
      </c>
      <c r="H27" s="36">
        <f t="shared" si="3"/>
        <v>72.2</v>
      </c>
    </row>
    <row r="28" spans="1:8" ht="18" customHeight="1" x14ac:dyDescent="0.25">
      <c r="A28" s="32" t="s">
        <v>60</v>
      </c>
      <c r="B28" s="36">
        <v>1611.1</v>
      </c>
      <c r="C28" s="36">
        <v>100</v>
      </c>
      <c r="D28" s="36">
        <v>730</v>
      </c>
      <c r="E28" s="36">
        <v>730</v>
      </c>
      <c r="F28" s="36">
        <v>730</v>
      </c>
      <c r="G28" s="36">
        <f t="shared" si="4"/>
        <v>100</v>
      </c>
      <c r="H28" s="36">
        <f t="shared" si="3"/>
        <v>45.3</v>
      </c>
    </row>
    <row r="29" spans="1:8" ht="18" customHeight="1" x14ac:dyDescent="0.25">
      <c r="A29" s="32" t="s">
        <v>38</v>
      </c>
      <c r="B29" s="36">
        <v>630.29999999999995</v>
      </c>
      <c r="C29" s="36">
        <v>10.7</v>
      </c>
      <c r="D29" s="36">
        <v>11611.1</v>
      </c>
      <c r="E29" s="36">
        <v>9151.2999999999993</v>
      </c>
      <c r="F29" s="36">
        <v>533.29999999999995</v>
      </c>
      <c r="G29" s="36">
        <f t="shared" si="4"/>
        <v>5.8</v>
      </c>
      <c r="H29" s="36">
        <f t="shared" si="3"/>
        <v>84.6</v>
      </c>
    </row>
    <row r="30" spans="1:8" ht="18" customHeight="1" x14ac:dyDescent="0.25">
      <c r="A30" s="32" t="s">
        <v>72</v>
      </c>
      <c r="B30" s="36">
        <v>4.8</v>
      </c>
      <c r="C30" s="36">
        <v>0.1</v>
      </c>
      <c r="D30" s="36">
        <v>13061.8</v>
      </c>
      <c r="E30" s="36">
        <v>13205.1</v>
      </c>
      <c r="F30" s="36">
        <v>226.5</v>
      </c>
      <c r="G30" s="36">
        <f>F30/E30*100</f>
        <v>1.7</v>
      </c>
      <c r="H30" s="36" t="s">
        <v>161</v>
      </c>
    </row>
    <row r="31" spans="1:8" ht="18" customHeight="1" x14ac:dyDescent="0.25">
      <c r="A31" s="32" t="s">
        <v>41</v>
      </c>
      <c r="B31" s="36"/>
      <c r="C31" s="36"/>
      <c r="D31" s="36">
        <v>2339.6</v>
      </c>
      <c r="E31" s="36">
        <v>2339.6</v>
      </c>
      <c r="F31" s="36">
        <v>44.4</v>
      </c>
      <c r="G31" s="36">
        <f>F31/E31*100</f>
        <v>1.9</v>
      </c>
      <c r="H31" s="36"/>
    </row>
    <row r="32" spans="1:8" ht="18" customHeight="1" x14ac:dyDescent="0.25">
      <c r="A32" s="34" t="s">
        <v>37</v>
      </c>
      <c r="B32" s="38">
        <v>1089.5999999999999</v>
      </c>
      <c r="C32" s="38">
        <v>20</v>
      </c>
      <c r="D32" s="38">
        <v>8340</v>
      </c>
      <c r="E32" s="38">
        <v>8323.6</v>
      </c>
      <c r="F32" s="38">
        <v>23</v>
      </c>
      <c r="G32" s="36">
        <f t="shared" si="4"/>
        <v>0.3</v>
      </c>
      <c r="H32" s="36">
        <f t="shared" si="3"/>
        <v>2.1</v>
      </c>
    </row>
    <row r="33" spans="1:8" ht="18" customHeight="1" x14ac:dyDescent="0.25">
      <c r="A33" s="32" t="s">
        <v>45</v>
      </c>
      <c r="B33" s="36">
        <v>34.1</v>
      </c>
      <c r="C33" s="36">
        <v>11.4</v>
      </c>
      <c r="D33" s="36">
        <v>300</v>
      </c>
      <c r="E33" s="36">
        <v>300</v>
      </c>
      <c r="F33" s="36">
        <v>43.4</v>
      </c>
      <c r="G33" s="36">
        <f>F33/E33*100</f>
        <v>14.5</v>
      </c>
      <c r="H33" s="36">
        <f>F33/B33*100</f>
        <v>127.3</v>
      </c>
    </row>
    <row r="34" spans="1:8" ht="18" customHeight="1" x14ac:dyDescent="0.25">
      <c r="A34" s="32" t="s">
        <v>44</v>
      </c>
      <c r="B34" s="36">
        <v>19.600000000000001</v>
      </c>
      <c r="C34" s="36">
        <v>3.8</v>
      </c>
      <c r="D34" s="36">
        <v>518.20000000000005</v>
      </c>
      <c r="E34" s="36">
        <v>518.20000000000005</v>
      </c>
      <c r="F34" s="36">
        <v>42.5</v>
      </c>
      <c r="G34" s="36">
        <f>F34/E34*100</f>
        <v>8.1999999999999993</v>
      </c>
      <c r="H34" s="36" t="s">
        <v>91</v>
      </c>
    </row>
    <row r="35" spans="1:8" ht="18" customHeight="1" x14ac:dyDescent="0.25">
      <c r="A35" s="32" t="s">
        <v>42</v>
      </c>
      <c r="B35" s="36">
        <v>14.1</v>
      </c>
      <c r="C35" s="36">
        <v>1.1000000000000001</v>
      </c>
      <c r="D35" s="36">
        <v>578.70000000000005</v>
      </c>
      <c r="E35" s="36">
        <v>578.70000000000005</v>
      </c>
      <c r="F35" s="36">
        <v>41.2</v>
      </c>
      <c r="G35" s="36">
        <f t="shared" si="4"/>
        <v>7.1</v>
      </c>
      <c r="H35" s="36" t="s">
        <v>160</v>
      </c>
    </row>
    <row r="36" spans="1:8" ht="18" customHeight="1" x14ac:dyDescent="0.25">
      <c r="A36" s="32" t="s">
        <v>46</v>
      </c>
      <c r="B36" s="36">
        <v>16.8</v>
      </c>
      <c r="C36" s="36">
        <v>4.9000000000000004</v>
      </c>
      <c r="D36" s="36">
        <v>344.1</v>
      </c>
      <c r="E36" s="36">
        <v>344.1</v>
      </c>
      <c r="F36" s="36">
        <v>37</v>
      </c>
      <c r="G36" s="36">
        <f>F36/E36*100</f>
        <v>10.8</v>
      </c>
      <c r="H36" s="36" t="s">
        <v>91</v>
      </c>
    </row>
    <row r="37" spans="1:8" ht="18" customHeight="1" x14ac:dyDescent="0.25">
      <c r="A37" s="32" t="s">
        <v>40</v>
      </c>
      <c r="B37" s="36">
        <v>4.2</v>
      </c>
      <c r="C37" s="36">
        <v>0.4</v>
      </c>
      <c r="D37" s="36">
        <v>1139.4000000000001</v>
      </c>
      <c r="E37" s="36">
        <v>1139.4000000000001</v>
      </c>
      <c r="F37" s="36">
        <v>14.8</v>
      </c>
      <c r="G37" s="36">
        <f t="shared" si="4"/>
        <v>1.3</v>
      </c>
      <c r="H37" s="36" t="s">
        <v>93</v>
      </c>
    </row>
    <row r="38" spans="1:8" ht="18" customHeight="1" x14ac:dyDescent="0.25">
      <c r="A38" s="32" t="s">
        <v>50</v>
      </c>
      <c r="B38" s="36"/>
      <c r="C38" s="36"/>
      <c r="D38" s="36">
        <v>1000</v>
      </c>
      <c r="E38" s="36">
        <v>1000</v>
      </c>
      <c r="F38" s="36">
        <v>11.7</v>
      </c>
      <c r="G38" s="36">
        <f t="shared" ref="G38:G39" si="5">F38/E38*100</f>
        <v>1.2</v>
      </c>
      <c r="H38" s="36"/>
    </row>
    <row r="39" spans="1:8" ht="18" customHeight="1" x14ac:dyDescent="0.25">
      <c r="A39" s="32" t="s">
        <v>47</v>
      </c>
      <c r="B39" s="36">
        <v>17.399999999999999</v>
      </c>
      <c r="C39" s="36">
        <v>13.5</v>
      </c>
      <c r="D39" s="36">
        <v>74</v>
      </c>
      <c r="E39" s="36">
        <v>74</v>
      </c>
      <c r="F39" s="36">
        <v>11.6</v>
      </c>
      <c r="G39" s="36">
        <f t="shared" si="5"/>
        <v>15.7</v>
      </c>
      <c r="H39" s="36">
        <f t="shared" si="3"/>
        <v>66.7</v>
      </c>
    </row>
    <row r="40" spans="1:8" ht="18" customHeight="1" x14ac:dyDescent="0.25">
      <c r="A40" s="22" t="s">
        <v>43</v>
      </c>
      <c r="B40" s="24"/>
      <c r="C40" s="24"/>
      <c r="D40" s="24">
        <v>602.5</v>
      </c>
      <c r="E40" s="24">
        <v>604.29999999999995</v>
      </c>
      <c r="F40" s="24">
        <v>0.5</v>
      </c>
      <c r="G40" s="36">
        <f>F40/E40*100</f>
        <v>0.1</v>
      </c>
      <c r="H40" s="36"/>
    </row>
    <row r="41" spans="1:8" ht="18" customHeight="1" x14ac:dyDescent="0.25">
      <c r="A41" s="32" t="s">
        <v>49</v>
      </c>
      <c r="B41" s="36"/>
      <c r="C41" s="36"/>
      <c r="D41" s="36">
        <v>695.1</v>
      </c>
      <c r="E41" s="36">
        <v>703.5</v>
      </c>
      <c r="F41" s="36"/>
      <c r="G41" s="36"/>
      <c r="H41" s="36"/>
    </row>
    <row r="42" spans="1:8" ht="18" customHeight="1" x14ac:dyDescent="0.25">
      <c r="A42" s="32" t="s">
        <v>158</v>
      </c>
      <c r="B42" s="36"/>
      <c r="C42" s="36"/>
      <c r="D42" s="36">
        <v>494.2</v>
      </c>
      <c r="E42" s="36">
        <v>494.2</v>
      </c>
      <c r="F42" s="36"/>
      <c r="G42" s="36"/>
      <c r="H42" s="36"/>
    </row>
    <row r="43" spans="1:8" ht="18" customHeight="1" x14ac:dyDescent="0.25">
      <c r="A43" s="32" t="s">
        <v>48</v>
      </c>
      <c r="B43" s="36"/>
      <c r="C43" s="36"/>
      <c r="D43" s="36">
        <v>202.1</v>
      </c>
      <c r="E43" s="36">
        <v>202.1</v>
      </c>
      <c r="F43" s="36"/>
      <c r="G43" s="36"/>
      <c r="H43" s="36"/>
    </row>
    <row r="44" spans="1:8" ht="18" customHeight="1" x14ac:dyDescent="0.25">
      <c r="A44" s="31" t="s">
        <v>51</v>
      </c>
      <c r="B44" s="40">
        <v>139804</v>
      </c>
      <c r="C44" s="40">
        <v>24.1</v>
      </c>
      <c r="D44" s="40">
        <f>SUM(D46:D61)</f>
        <v>451223.4</v>
      </c>
      <c r="E44" s="40">
        <f>SUM(E46:E61)</f>
        <v>451362.5</v>
      </c>
      <c r="F44" s="40">
        <f>SUM(F46:F61)</f>
        <v>108971.6</v>
      </c>
      <c r="G44" s="35">
        <f t="shared" ref="G44:G59" si="6">F44/E44*100</f>
        <v>24.1</v>
      </c>
      <c r="H44" s="35">
        <f t="shared" ref="H44:H58" si="7">F44/B44*100</f>
        <v>77.900000000000006</v>
      </c>
    </row>
    <row r="45" spans="1:8" ht="18" customHeight="1" x14ac:dyDescent="0.25">
      <c r="A45" s="32" t="s">
        <v>23</v>
      </c>
      <c r="B45" s="36"/>
      <c r="C45" s="36"/>
      <c r="D45" s="36"/>
      <c r="E45" s="36"/>
      <c r="F45" s="36"/>
      <c r="G45" s="36"/>
      <c r="H45" s="36" t="s">
        <v>20</v>
      </c>
    </row>
    <row r="46" spans="1:8" ht="18" customHeight="1" x14ac:dyDescent="0.25">
      <c r="A46" s="32" t="s">
        <v>27</v>
      </c>
      <c r="B46" s="36">
        <v>85090</v>
      </c>
      <c r="C46" s="36">
        <v>24.1</v>
      </c>
      <c r="D46" s="36">
        <v>265909.40000000002</v>
      </c>
      <c r="E46" s="36">
        <v>265909.40000000002</v>
      </c>
      <c r="F46" s="36">
        <v>62271.1</v>
      </c>
      <c r="G46" s="36">
        <f t="shared" si="6"/>
        <v>23.4</v>
      </c>
      <c r="H46" s="36">
        <f>F46/B46*100</f>
        <v>73.2</v>
      </c>
    </row>
    <row r="47" spans="1:8" ht="18" customHeight="1" x14ac:dyDescent="0.25">
      <c r="A47" s="32" t="s">
        <v>32</v>
      </c>
      <c r="B47" s="36">
        <v>10612.3</v>
      </c>
      <c r="C47" s="36">
        <v>27.3</v>
      </c>
      <c r="D47" s="36">
        <v>40749.9</v>
      </c>
      <c r="E47" s="36">
        <v>40803.300000000003</v>
      </c>
      <c r="F47" s="36">
        <v>12843.6</v>
      </c>
      <c r="G47" s="36">
        <f>F47/E47*100</f>
        <v>31.5</v>
      </c>
      <c r="H47" s="36">
        <f>F47/B47*100</f>
        <v>121</v>
      </c>
    </row>
    <row r="48" spans="1:8" ht="18" customHeight="1" x14ac:dyDescent="0.25">
      <c r="A48" s="32" t="s">
        <v>40</v>
      </c>
      <c r="B48" s="36">
        <v>24641.7</v>
      </c>
      <c r="C48" s="36">
        <v>20.9</v>
      </c>
      <c r="D48" s="36">
        <v>63727.8</v>
      </c>
      <c r="E48" s="36">
        <v>63727.8</v>
      </c>
      <c r="F48" s="36">
        <v>12195.3</v>
      </c>
      <c r="G48" s="36">
        <f t="shared" si="6"/>
        <v>19.100000000000001</v>
      </c>
      <c r="H48" s="36">
        <f t="shared" si="7"/>
        <v>49.5</v>
      </c>
    </row>
    <row r="49" spans="1:8" ht="18" customHeight="1" x14ac:dyDescent="0.25">
      <c r="A49" s="32" t="s">
        <v>53</v>
      </c>
      <c r="B49" s="36">
        <v>8644.7000000000007</v>
      </c>
      <c r="C49" s="36">
        <v>93.7</v>
      </c>
      <c r="D49" s="36">
        <v>9567.9</v>
      </c>
      <c r="E49" s="36">
        <v>9567.9</v>
      </c>
      <c r="F49" s="36">
        <v>8963.5</v>
      </c>
      <c r="G49" s="36">
        <f>F49/E49*100</f>
        <v>93.7</v>
      </c>
      <c r="H49" s="36">
        <f>F49/B49*100</f>
        <v>103.7</v>
      </c>
    </row>
    <row r="50" spans="1:8" ht="18" customHeight="1" x14ac:dyDescent="0.25">
      <c r="A50" s="32" t="s">
        <v>52</v>
      </c>
      <c r="B50" s="36">
        <v>6089.3</v>
      </c>
      <c r="C50" s="36">
        <v>18.3</v>
      </c>
      <c r="D50" s="36">
        <v>40915.5</v>
      </c>
      <c r="E50" s="36">
        <v>40947.300000000003</v>
      </c>
      <c r="F50" s="36">
        <v>7478.6</v>
      </c>
      <c r="G50" s="36">
        <f t="shared" si="6"/>
        <v>18.3</v>
      </c>
      <c r="H50" s="36">
        <f t="shared" si="7"/>
        <v>122.8</v>
      </c>
    </row>
    <row r="51" spans="1:8" ht="18" customHeight="1" x14ac:dyDescent="0.25">
      <c r="A51" s="32" t="s">
        <v>25</v>
      </c>
      <c r="B51" s="36">
        <v>2123.8000000000002</v>
      </c>
      <c r="C51" s="36">
        <v>19.2</v>
      </c>
      <c r="D51" s="36">
        <v>11116.1</v>
      </c>
      <c r="E51" s="36">
        <v>11116.1</v>
      </c>
      <c r="F51" s="36">
        <v>2188.6999999999998</v>
      </c>
      <c r="G51" s="36">
        <f t="shared" si="6"/>
        <v>19.7</v>
      </c>
      <c r="H51" s="36">
        <f t="shared" si="7"/>
        <v>103.1</v>
      </c>
    </row>
    <row r="52" spans="1:8" ht="18" customHeight="1" x14ac:dyDescent="0.25">
      <c r="A52" s="32" t="s">
        <v>31</v>
      </c>
      <c r="B52" s="36">
        <v>1351.6</v>
      </c>
      <c r="C52" s="36">
        <v>22.8</v>
      </c>
      <c r="D52" s="36">
        <v>8636.2999999999993</v>
      </c>
      <c r="E52" s="36">
        <v>8636.2999999999993</v>
      </c>
      <c r="F52" s="36">
        <v>1892</v>
      </c>
      <c r="G52" s="36">
        <f t="shared" si="6"/>
        <v>21.9</v>
      </c>
      <c r="H52" s="36">
        <f t="shared" si="7"/>
        <v>140</v>
      </c>
    </row>
    <row r="53" spans="1:8" ht="18" customHeight="1" x14ac:dyDescent="0.25">
      <c r="A53" s="32" t="s">
        <v>43</v>
      </c>
      <c r="B53" s="36">
        <v>687.4</v>
      </c>
      <c r="C53" s="36">
        <v>20.9</v>
      </c>
      <c r="D53" s="36">
        <v>3320</v>
      </c>
      <c r="E53" s="36">
        <v>3320</v>
      </c>
      <c r="F53" s="36">
        <v>702.4</v>
      </c>
      <c r="G53" s="36">
        <f t="shared" si="6"/>
        <v>21.2</v>
      </c>
      <c r="H53" s="36">
        <f t="shared" si="7"/>
        <v>102.2</v>
      </c>
    </row>
    <row r="54" spans="1:8" ht="18" customHeight="1" x14ac:dyDescent="0.25">
      <c r="A54" s="32" t="s">
        <v>38</v>
      </c>
      <c r="B54" s="36">
        <v>208.3</v>
      </c>
      <c r="C54" s="36">
        <v>5.8</v>
      </c>
      <c r="D54" s="36">
        <v>6330.7</v>
      </c>
      <c r="E54" s="36">
        <v>6383.9</v>
      </c>
      <c r="F54" s="36">
        <v>210</v>
      </c>
      <c r="G54" s="36">
        <f t="shared" si="6"/>
        <v>3.3</v>
      </c>
      <c r="H54" s="36">
        <f t="shared" si="7"/>
        <v>100.8</v>
      </c>
    </row>
    <row r="55" spans="1:8" ht="38.25" x14ac:dyDescent="0.25">
      <c r="A55" s="32" t="s">
        <v>55</v>
      </c>
      <c r="B55" s="36">
        <v>6.1</v>
      </c>
      <c r="C55" s="36">
        <v>9.9</v>
      </c>
      <c r="D55" s="36">
        <v>473.4</v>
      </c>
      <c r="E55" s="36">
        <v>473.4</v>
      </c>
      <c r="F55" s="36">
        <v>127.6</v>
      </c>
      <c r="G55" s="36">
        <f>F55/E55*100</f>
        <v>27</v>
      </c>
      <c r="H55" s="36" t="s">
        <v>162</v>
      </c>
    </row>
    <row r="56" spans="1:8" ht="18" customHeight="1" x14ac:dyDescent="0.25">
      <c r="A56" s="32" t="s">
        <v>49</v>
      </c>
      <c r="B56" s="36">
        <v>81.599999999999994</v>
      </c>
      <c r="C56" s="36">
        <v>20.8</v>
      </c>
      <c r="D56" s="36">
        <v>396.4</v>
      </c>
      <c r="E56" s="36">
        <v>396.4</v>
      </c>
      <c r="F56" s="36">
        <v>83.2</v>
      </c>
      <c r="G56" s="36">
        <f t="shared" si="6"/>
        <v>21</v>
      </c>
      <c r="H56" s="36">
        <f t="shared" si="7"/>
        <v>102</v>
      </c>
    </row>
    <row r="57" spans="1:8" ht="18" customHeight="1" x14ac:dyDescent="0.25">
      <c r="A57" s="32" t="s">
        <v>54</v>
      </c>
      <c r="B57" s="36">
        <v>10.4</v>
      </c>
      <c r="C57" s="36">
        <v>22.3</v>
      </c>
      <c r="D57" s="36">
        <v>46.7</v>
      </c>
      <c r="E57" s="36">
        <v>46.7</v>
      </c>
      <c r="F57" s="36">
        <v>11.2</v>
      </c>
      <c r="G57" s="36">
        <f t="shared" si="6"/>
        <v>24</v>
      </c>
      <c r="H57" s="36">
        <f t="shared" si="7"/>
        <v>107.7</v>
      </c>
    </row>
    <row r="58" spans="1:8" ht="18" customHeight="1" x14ac:dyDescent="0.25">
      <c r="A58" s="32" t="s">
        <v>56</v>
      </c>
      <c r="B58" s="36">
        <v>2.9</v>
      </c>
      <c r="C58" s="36">
        <v>18.5</v>
      </c>
      <c r="D58" s="36">
        <v>15.9</v>
      </c>
      <c r="E58" s="36">
        <v>15.9</v>
      </c>
      <c r="F58" s="36">
        <v>2.6</v>
      </c>
      <c r="G58" s="36">
        <f t="shared" si="6"/>
        <v>16.399999999999999</v>
      </c>
      <c r="H58" s="36">
        <f t="shared" si="7"/>
        <v>89.7</v>
      </c>
    </row>
    <row r="59" spans="1:8" ht="18" customHeight="1" x14ac:dyDescent="0.25">
      <c r="A59" s="32" t="s">
        <v>57</v>
      </c>
      <c r="B59" s="36">
        <v>0.6</v>
      </c>
      <c r="C59" s="36">
        <v>4.5</v>
      </c>
      <c r="D59" s="36">
        <v>13</v>
      </c>
      <c r="E59" s="36">
        <v>13</v>
      </c>
      <c r="F59" s="36">
        <v>1.2</v>
      </c>
      <c r="G59" s="36">
        <f t="shared" si="6"/>
        <v>9.1999999999999993</v>
      </c>
      <c r="H59" s="36" t="s">
        <v>90</v>
      </c>
    </row>
    <row r="60" spans="1:8" ht="18" customHeight="1" x14ac:dyDescent="0.25">
      <c r="A60" s="32" t="s">
        <v>58</v>
      </c>
      <c r="B60" s="36">
        <v>0.5</v>
      </c>
      <c r="C60" s="41">
        <v>11.54</v>
      </c>
      <c r="D60" s="36">
        <v>4.4000000000000004</v>
      </c>
      <c r="E60" s="36">
        <v>4.4000000000000004</v>
      </c>
      <c r="F60" s="36">
        <v>0.6</v>
      </c>
      <c r="G60" s="36">
        <f>F60/E60*100</f>
        <v>13.6</v>
      </c>
      <c r="H60" s="36">
        <f>F60/B60*100</f>
        <v>120</v>
      </c>
    </row>
    <row r="61" spans="1:8" ht="18" customHeight="1" x14ac:dyDescent="0.25">
      <c r="A61" s="34" t="s">
        <v>59</v>
      </c>
      <c r="B61" s="38"/>
      <c r="C61" s="38"/>
      <c r="D61" s="38"/>
      <c r="E61" s="38">
        <v>0.7</v>
      </c>
      <c r="F61" s="38"/>
      <c r="G61" s="36"/>
      <c r="H61" s="36"/>
    </row>
    <row r="62" spans="1:8" ht="25.5" x14ac:dyDescent="0.25">
      <c r="A62" s="6" t="s">
        <v>19</v>
      </c>
      <c r="B62" s="35">
        <v>76850.8</v>
      </c>
      <c r="C62" s="35">
        <v>15.1</v>
      </c>
      <c r="D62" s="35">
        <f>SUM(D64:D85)</f>
        <v>421160</v>
      </c>
      <c r="E62" s="35">
        <f t="shared" ref="E62:F62" si="8">SUM(E64:E85)</f>
        <v>471219.8</v>
      </c>
      <c r="F62" s="35">
        <f t="shared" si="8"/>
        <v>83101</v>
      </c>
      <c r="G62" s="35">
        <f t="shared" ref="G62" si="9">F62/E62*100</f>
        <v>17.600000000000001</v>
      </c>
      <c r="H62" s="35">
        <f>F62/B62*100</f>
        <v>108.1</v>
      </c>
    </row>
    <row r="63" spans="1:8" x14ac:dyDescent="0.25">
      <c r="A63" s="33" t="s">
        <v>26</v>
      </c>
      <c r="B63" s="36"/>
      <c r="C63" s="36"/>
      <c r="D63" s="36"/>
      <c r="E63" s="36"/>
      <c r="F63" s="36"/>
      <c r="G63" s="36"/>
      <c r="H63" s="36" t="s">
        <v>20</v>
      </c>
    </row>
    <row r="64" spans="1:8" ht="18" customHeight="1" x14ac:dyDescent="0.25">
      <c r="A64" s="32" t="s">
        <v>35</v>
      </c>
      <c r="B64" s="36">
        <v>28625.7</v>
      </c>
      <c r="C64" s="36">
        <v>14.6</v>
      </c>
      <c r="D64" s="36">
        <v>121419</v>
      </c>
      <c r="E64" s="36">
        <v>124490.5</v>
      </c>
      <c r="F64" s="36">
        <v>27979.8</v>
      </c>
      <c r="G64" s="36">
        <f t="shared" ref="G64" si="10">F64/E64*100</f>
        <v>22.5</v>
      </c>
      <c r="H64" s="36">
        <f t="shared" ref="H64:H79" si="11">F64/B64*100</f>
        <v>97.7</v>
      </c>
    </row>
    <row r="65" spans="1:8" ht="18" customHeight="1" x14ac:dyDescent="0.25">
      <c r="A65" s="32" t="s">
        <v>29</v>
      </c>
      <c r="B65" s="36">
        <v>17439.099999999999</v>
      </c>
      <c r="C65" s="36">
        <v>23</v>
      </c>
      <c r="D65" s="36">
        <v>83542</v>
      </c>
      <c r="E65" s="36">
        <v>83750</v>
      </c>
      <c r="F65" s="36">
        <v>19307.3</v>
      </c>
      <c r="G65" s="36">
        <f>F65/E65*100</f>
        <v>23.1</v>
      </c>
      <c r="H65" s="36">
        <f>F65/B65*100</f>
        <v>110.7</v>
      </c>
    </row>
    <row r="66" spans="1:8" ht="18" customHeight="1" x14ac:dyDescent="0.25">
      <c r="A66" s="32" t="s">
        <v>32</v>
      </c>
      <c r="B66" s="36">
        <v>9903.9</v>
      </c>
      <c r="C66" s="36">
        <v>11.7</v>
      </c>
      <c r="D66" s="36">
        <v>49391.8</v>
      </c>
      <c r="E66" s="36">
        <v>63720.5</v>
      </c>
      <c r="F66" s="36">
        <v>17672.3</v>
      </c>
      <c r="G66" s="36">
        <f t="shared" ref="G66:G82" si="12">F66/E66*100</f>
        <v>27.7</v>
      </c>
      <c r="H66" s="36" t="s">
        <v>69</v>
      </c>
    </row>
    <row r="67" spans="1:8" ht="18" customHeight="1" x14ac:dyDescent="0.25">
      <c r="A67" s="32" t="s">
        <v>28</v>
      </c>
      <c r="B67" s="36">
        <v>14205.3</v>
      </c>
      <c r="C67" s="36">
        <v>22.5</v>
      </c>
      <c r="D67" s="36">
        <v>71721.2</v>
      </c>
      <c r="E67" s="36">
        <v>71794.399999999994</v>
      </c>
      <c r="F67" s="36">
        <v>7894.3</v>
      </c>
      <c r="G67" s="36">
        <f t="shared" si="12"/>
        <v>11</v>
      </c>
      <c r="H67" s="36">
        <f t="shared" si="11"/>
        <v>55.6</v>
      </c>
    </row>
    <row r="68" spans="1:8" ht="18" customHeight="1" x14ac:dyDescent="0.25">
      <c r="A68" s="32" t="s">
        <v>60</v>
      </c>
      <c r="B68" s="36">
        <v>1810.2</v>
      </c>
      <c r="C68" s="36">
        <v>12.8</v>
      </c>
      <c r="D68" s="36">
        <v>20730.5</v>
      </c>
      <c r="E68" s="36">
        <v>20730.5</v>
      </c>
      <c r="F68" s="36">
        <v>2064.6</v>
      </c>
      <c r="G68" s="36">
        <f>F68/E68*100</f>
        <v>10</v>
      </c>
      <c r="H68" s="36">
        <f>F68/B68*100</f>
        <v>114.1</v>
      </c>
    </row>
    <row r="69" spans="1:8" ht="18" customHeight="1" x14ac:dyDescent="0.25">
      <c r="A69" s="32" t="s">
        <v>30</v>
      </c>
      <c r="B69" s="36">
        <v>1874.2</v>
      </c>
      <c r="C69" s="36">
        <v>6.6</v>
      </c>
      <c r="D69" s="36">
        <v>30716</v>
      </c>
      <c r="E69" s="36">
        <v>27442.2</v>
      </c>
      <c r="F69" s="36">
        <v>1931.8</v>
      </c>
      <c r="G69" s="36">
        <f t="shared" si="12"/>
        <v>7</v>
      </c>
      <c r="H69" s="36">
        <f t="shared" si="11"/>
        <v>103.1</v>
      </c>
    </row>
    <row r="70" spans="1:8" ht="18" customHeight="1" x14ac:dyDescent="0.25">
      <c r="A70" s="32" t="s">
        <v>31</v>
      </c>
      <c r="B70" s="36">
        <v>665.1</v>
      </c>
      <c r="C70" s="36">
        <v>3.5</v>
      </c>
      <c r="D70" s="36">
        <v>13785.2</v>
      </c>
      <c r="E70" s="36">
        <v>13903.9</v>
      </c>
      <c r="F70" s="36">
        <v>1523.8</v>
      </c>
      <c r="G70" s="36">
        <f t="shared" si="12"/>
        <v>11</v>
      </c>
      <c r="H70" s="36" t="s">
        <v>70</v>
      </c>
    </row>
    <row r="71" spans="1:8" x14ac:dyDescent="0.25">
      <c r="A71" s="32" t="s">
        <v>97</v>
      </c>
      <c r="B71" s="36"/>
      <c r="C71" s="36"/>
      <c r="D71" s="36"/>
      <c r="E71" s="36">
        <v>1583.4</v>
      </c>
      <c r="F71" s="36">
        <v>1511.1</v>
      </c>
      <c r="G71" s="36"/>
      <c r="H71" s="36"/>
    </row>
    <row r="72" spans="1:8" x14ac:dyDescent="0.25">
      <c r="A72" s="32" t="s">
        <v>36</v>
      </c>
      <c r="B72" s="36"/>
      <c r="C72" s="36"/>
      <c r="D72" s="36">
        <v>843.6</v>
      </c>
      <c r="E72" s="36">
        <v>1500.8</v>
      </c>
      <c r="F72" s="36">
        <v>1023.8</v>
      </c>
      <c r="G72" s="36"/>
      <c r="H72" s="36"/>
    </row>
    <row r="73" spans="1:8" ht="18" customHeight="1" x14ac:dyDescent="0.25">
      <c r="A73" s="34" t="s">
        <v>34</v>
      </c>
      <c r="B73" s="38">
        <v>324.8</v>
      </c>
      <c r="C73" s="38">
        <v>7.5</v>
      </c>
      <c r="D73" s="38">
        <v>2538.3000000000002</v>
      </c>
      <c r="E73" s="38">
        <v>2548.3000000000002</v>
      </c>
      <c r="F73" s="38">
        <v>595.79999999999995</v>
      </c>
      <c r="G73" s="36">
        <f>F73/E73*100</f>
        <v>23.4</v>
      </c>
      <c r="H73" s="36" t="s">
        <v>69</v>
      </c>
    </row>
    <row r="74" spans="1:8" x14ac:dyDescent="0.25">
      <c r="A74" s="32" t="s">
        <v>33</v>
      </c>
      <c r="B74" s="36">
        <v>357.2</v>
      </c>
      <c r="C74" s="36">
        <v>19.8</v>
      </c>
      <c r="D74" s="36">
        <v>1658.6</v>
      </c>
      <c r="E74" s="36">
        <v>1712.5</v>
      </c>
      <c r="F74" s="36">
        <v>356.3</v>
      </c>
      <c r="G74" s="36">
        <f>F74/E74*100</f>
        <v>20.8</v>
      </c>
      <c r="H74" s="36">
        <f>F74/B74*100</f>
        <v>99.7</v>
      </c>
    </row>
    <row r="75" spans="1:8" ht="39" customHeight="1" x14ac:dyDescent="0.25">
      <c r="A75" s="32" t="s">
        <v>61</v>
      </c>
      <c r="B75" s="36">
        <v>332.2</v>
      </c>
      <c r="C75" s="36">
        <v>19.3</v>
      </c>
      <c r="D75" s="36">
        <v>1628.5</v>
      </c>
      <c r="E75" s="36">
        <v>1628.5</v>
      </c>
      <c r="F75" s="36">
        <v>347.8</v>
      </c>
      <c r="G75" s="36">
        <f>F75/E75*100</f>
        <v>21.4</v>
      </c>
      <c r="H75" s="36">
        <f>F75/B75*100</f>
        <v>104.7</v>
      </c>
    </row>
    <row r="76" spans="1:8" x14ac:dyDescent="0.25">
      <c r="A76" s="32" t="s">
        <v>27</v>
      </c>
      <c r="B76" s="36">
        <v>2.4</v>
      </c>
      <c r="C76" s="36">
        <v>0.4</v>
      </c>
      <c r="D76" s="36">
        <v>351.2</v>
      </c>
      <c r="E76" s="36">
        <v>351.2</v>
      </c>
      <c r="F76" s="36">
        <v>275.10000000000002</v>
      </c>
      <c r="G76" s="36"/>
      <c r="H76" s="36" t="s">
        <v>170</v>
      </c>
    </row>
    <row r="77" spans="1:8" ht="18" customHeight="1" x14ac:dyDescent="0.25">
      <c r="A77" s="32" t="s">
        <v>37</v>
      </c>
      <c r="B77" s="36">
        <v>472.2</v>
      </c>
      <c r="C77" s="36">
        <v>11.2</v>
      </c>
      <c r="D77" s="36">
        <v>4371.8999999999996</v>
      </c>
      <c r="E77" s="36">
        <v>4371.8999999999996</v>
      </c>
      <c r="F77" s="36">
        <v>177.9</v>
      </c>
      <c r="G77" s="36">
        <f>F77/E77*100</f>
        <v>4.0999999999999996</v>
      </c>
      <c r="H77" s="36">
        <f>F77/B77*100</f>
        <v>37.700000000000003</v>
      </c>
    </row>
    <row r="78" spans="1:8" ht="18" customHeight="1" x14ac:dyDescent="0.25">
      <c r="A78" s="32" t="s">
        <v>50</v>
      </c>
      <c r="B78" s="36">
        <v>692.6</v>
      </c>
      <c r="C78" s="36">
        <v>5.5</v>
      </c>
      <c r="D78" s="36">
        <v>15425.9</v>
      </c>
      <c r="E78" s="36">
        <v>15622.3</v>
      </c>
      <c r="F78" s="36">
        <v>154.1</v>
      </c>
      <c r="G78" s="36">
        <f t="shared" si="12"/>
        <v>1</v>
      </c>
      <c r="H78" s="36">
        <f t="shared" si="11"/>
        <v>22.2</v>
      </c>
    </row>
    <row r="79" spans="1:8" ht="25.5" customHeight="1" x14ac:dyDescent="0.25">
      <c r="A79" s="32" t="s">
        <v>62</v>
      </c>
      <c r="B79" s="36">
        <v>98.2</v>
      </c>
      <c r="C79" s="36">
        <v>18.399999999999999</v>
      </c>
      <c r="D79" s="36">
        <v>567.6</v>
      </c>
      <c r="E79" s="36">
        <v>567.6</v>
      </c>
      <c r="F79" s="36">
        <v>102.6</v>
      </c>
      <c r="G79" s="36">
        <f t="shared" si="12"/>
        <v>18.100000000000001</v>
      </c>
      <c r="H79" s="36">
        <f t="shared" si="11"/>
        <v>104.5</v>
      </c>
    </row>
    <row r="80" spans="1:8" x14ac:dyDescent="0.25">
      <c r="A80" s="32" t="s">
        <v>52</v>
      </c>
      <c r="B80" s="36">
        <v>40</v>
      </c>
      <c r="C80" s="36">
        <v>50</v>
      </c>
      <c r="D80" s="36">
        <v>80</v>
      </c>
      <c r="E80" s="36">
        <v>80</v>
      </c>
      <c r="F80" s="36">
        <v>80</v>
      </c>
      <c r="G80" s="36">
        <f t="shared" si="12"/>
        <v>100</v>
      </c>
      <c r="H80" s="36" t="s">
        <v>90</v>
      </c>
    </row>
    <row r="81" spans="1:8" ht="18" customHeight="1" x14ac:dyDescent="0.25">
      <c r="A81" s="34" t="s">
        <v>48</v>
      </c>
      <c r="B81" s="38">
        <v>0.3</v>
      </c>
      <c r="C81" s="39"/>
      <c r="D81" s="38">
        <v>88.6</v>
      </c>
      <c r="E81" s="38">
        <v>88.6</v>
      </c>
      <c r="F81" s="38">
        <v>67.8</v>
      </c>
      <c r="G81" s="36">
        <f>F81/E81*100</f>
        <v>76.5</v>
      </c>
      <c r="H81" s="36" t="s">
        <v>169</v>
      </c>
    </row>
    <row r="82" spans="1:8" ht="18" customHeight="1" x14ac:dyDescent="0.25">
      <c r="A82" s="32" t="s">
        <v>53</v>
      </c>
      <c r="B82" s="36">
        <v>7.3</v>
      </c>
      <c r="C82" s="36">
        <v>2.1</v>
      </c>
      <c r="D82" s="36">
        <v>294.60000000000002</v>
      </c>
      <c r="E82" s="36">
        <v>294.60000000000002</v>
      </c>
      <c r="F82" s="36">
        <v>18.7</v>
      </c>
      <c r="G82" s="36">
        <f t="shared" si="12"/>
        <v>6.3</v>
      </c>
      <c r="H82" s="36" t="s">
        <v>163</v>
      </c>
    </row>
    <row r="83" spans="1:8" ht="18" customHeight="1" x14ac:dyDescent="0.25">
      <c r="A83" s="32" t="s">
        <v>72</v>
      </c>
      <c r="B83" s="36"/>
      <c r="C83" s="36"/>
      <c r="D83" s="36">
        <v>1090.9000000000001</v>
      </c>
      <c r="E83" s="36">
        <v>1065.3</v>
      </c>
      <c r="F83" s="36">
        <v>16.100000000000001</v>
      </c>
      <c r="G83" s="36"/>
      <c r="H83" s="36"/>
    </row>
    <row r="84" spans="1:8" x14ac:dyDescent="0.25">
      <c r="A84" s="32" t="s">
        <v>40</v>
      </c>
      <c r="B84" s="36"/>
      <c r="C84" s="36"/>
      <c r="D84" s="36"/>
      <c r="E84" s="36">
        <v>33058.199999999997</v>
      </c>
      <c r="F84" s="36"/>
      <c r="G84" s="36"/>
      <c r="H84" s="36"/>
    </row>
    <row r="85" spans="1:8" x14ac:dyDescent="0.25">
      <c r="A85" s="32" t="s">
        <v>46</v>
      </c>
      <c r="B85" s="36"/>
      <c r="C85" s="36"/>
      <c r="D85" s="36">
        <v>914.6</v>
      </c>
      <c r="E85" s="36">
        <v>914.6</v>
      </c>
      <c r="F85" s="36"/>
      <c r="G85" s="36"/>
      <c r="H85" s="36"/>
    </row>
  </sheetData>
  <mergeCells count="11">
    <mergeCell ref="A3:H3"/>
    <mergeCell ref="A6:A8"/>
    <mergeCell ref="B6:C6"/>
    <mergeCell ref="D6:H6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78740157480314965" right="0.39370078740157483" top="0.74803149606299213" bottom="0.74803149606299213" header="0.31496062992125984" footer="0.31496062992125984"/>
  <pageSetup paperSize="9" scale="80" firstPageNumber="2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view="pageBreakPreview" zoomScaleNormal="100" zoomScaleSheetLayoutView="100" workbookViewId="0">
      <selection activeCell="B39" sqref="B39"/>
    </sheetView>
  </sheetViews>
  <sheetFormatPr defaultColWidth="9.140625" defaultRowHeight="15" x14ac:dyDescent="0.25"/>
  <cols>
    <col min="1" max="1" width="35.5703125" style="9" customWidth="1"/>
    <col min="2" max="2" width="9.42578125" style="10" customWidth="1"/>
    <col min="3" max="3" width="10.7109375" style="10" customWidth="1"/>
    <col min="4" max="4" width="8.28515625" style="10" customWidth="1"/>
    <col min="5" max="5" width="60.140625" style="60" customWidth="1"/>
    <col min="6" max="16384" width="9.140625" style="9"/>
  </cols>
  <sheetData>
    <row r="1" spans="1:5" x14ac:dyDescent="0.25">
      <c r="E1" s="59" t="s">
        <v>64</v>
      </c>
    </row>
    <row r="4" spans="1:5" ht="30" customHeight="1" x14ac:dyDescent="0.25">
      <c r="A4" s="74" t="s">
        <v>171</v>
      </c>
      <c r="B4" s="74"/>
      <c r="C4" s="74"/>
      <c r="D4" s="74"/>
      <c r="E4" s="74"/>
    </row>
    <row r="5" spans="1:5" ht="15.75" x14ac:dyDescent="0.25">
      <c r="A5" s="11"/>
    </row>
    <row r="6" spans="1:5" ht="15.75" x14ac:dyDescent="0.25">
      <c r="A6" s="11"/>
      <c r="E6" s="29" t="s">
        <v>16</v>
      </c>
    </row>
    <row r="7" spans="1:5" ht="52.5" customHeight="1" x14ac:dyDescent="0.25">
      <c r="A7" s="12" t="s">
        <v>0</v>
      </c>
      <c r="B7" s="12" t="s">
        <v>81</v>
      </c>
      <c r="C7" s="12" t="s">
        <v>80</v>
      </c>
      <c r="D7" s="12" t="s">
        <v>65</v>
      </c>
      <c r="E7" s="61" t="s">
        <v>172</v>
      </c>
    </row>
    <row r="8" spans="1:5" s="50" customFormat="1" ht="12.75" customHeight="1" x14ac:dyDescent="0.2">
      <c r="A8" s="48">
        <v>1</v>
      </c>
      <c r="B8" s="48">
        <v>2</v>
      </c>
      <c r="C8" s="48">
        <v>3</v>
      </c>
      <c r="D8" s="48" t="s">
        <v>76</v>
      </c>
      <c r="E8" s="62">
        <v>5</v>
      </c>
    </row>
    <row r="9" spans="1:5" ht="17.100000000000001" customHeight="1" x14ac:dyDescent="0.25">
      <c r="A9" s="15" t="s">
        <v>28</v>
      </c>
      <c r="B9" s="8"/>
      <c r="C9" s="8"/>
      <c r="D9" s="8"/>
      <c r="E9" s="63"/>
    </row>
    <row r="10" spans="1:5" ht="54.75" customHeight="1" x14ac:dyDescent="0.25">
      <c r="A10" s="49" t="s">
        <v>103</v>
      </c>
      <c r="B10" s="18">
        <v>895.7</v>
      </c>
      <c r="C10" s="18"/>
      <c r="D10" s="19"/>
      <c r="E10" s="49" t="s">
        <v>154</v>
      </c>
    </row>
    <row r="11" spans="1:5" s="54" customFormat="1" ht="127.5" customHeight="1" x14ac:dyDescent="0.25">
      <c r="A11" s="49" t="s">
        <v>101</v>
      </c>
      <c r="B11" s="18">
        <v>200</v>
      </c>
      <c r="C11" s="18"/>
      <c r="D11" s="19"/>
      <c r="E11" s="49" t="s">
        <v>164</v>
      </c>
    </row>
    <row r="12" spans="1:5" s="54" customFormat="1" ht="79.5" customHeight="1" x14ac:dyDescent="0.25">
      <c r="A12" s="49" t="s">
        <v>100</v>
      </c>
      <c r="B12" s="18">
        <v>40</v>
      </c>
      <c r="C12" s="18"/>
      <c r="D12" s="19"/>
      <c r="E12" s="49" t="s">
        <v>165</v>
      </c>
    </row>
    <row r="13" spans="1:5" ht="54.75" customHeight="1" x14ac:dyDescent="0.25">
      <c r="A13" s="49" t="s">
        <v>66</v>
      </c>
      <c r="B13" s="18">
        <v>49999.3</v>
      </c>
      <c r="C13" s="18">
        <v>512.5</v>
      </c>
      <c r="D13" s="19">
        <f>C13/B13*100</f>
        <v>1</v>
      </c>
      <c r="E13" s="49" t="s">
        <v>102</v>
      </c>
    </row>
    <row r="14" spans="1:5" s="54" customFormat="1" ht="92.25" customHeight="1" x14ac:dyDescent="0.25">
      <c r="A14" s="49" t="s">
        <v>98</v>
      </c>
      <c r="B14" s="18">
        <v>1400</v>
      </c>
      <c r="C14" s="18"/>
      <c r="D14" s="19"/>
      <c r="E14" s="49" t="s">
        <v>99</v>
      </c>
    </row>
    <row r="15" spans="1:5" s="54" customFormat="1" ht="104.25" customHeight="1" x14ac:dyDescent="0.25">
      <c r="A15" s="49" t="s">
        <v>82</v>
      </c>
      <c r="B15" s="18">
        <v>2360.5</v>
      </c>
      <c r="C15" s="18">
        <v>211.3</v>
      </c>
      <c r="D15" s="19">
        <f>C15/B15*100</f>
        <v>9</v>
      </c>
      <c r="E15" s="49" t="s">
        <v>176</v>
      </c>
    </row>
    <row r="16" spans="1:5" ht="17.100000000000001" customHeight="1" x14ac:dyDescent="0.25">
      <c r="A16" s="20" t="s">
        <v>30</v>
      </c>
      <c r="B16" s="17"/>
      <c r="C16" s="17"/>
      <c r="D16" s="17"/>
      <c r="E16" s="49"/>
    </row>
    <row r="17" spans="1:5" ht="27" customHeight="1" x14ac:dyDescent="0.25">
      <c r="A17" s="49" t="s">
        <v>87</v>
      </c>
      <c r="B17" s="17"/>
      <c r="C17" s="17"/>
      <c r="D17" s="17"/>
      <c r="E17" s="16"/>
    </row>
    <row r="18" spans="1:5" s="55" customFormat="1" ht="39.75" customHeight="1" x14ac:dyDescent="0.25">
      <c r="A18" s="51" t="s">
        <v>140</v>
      </c>
      <c r="B18" s="18">
        <v>17045.900000000001</v>
      </c>
      <c r="C18" s="18">
        <v>658.7</v>
      </c>
      <c r="D18" s="19">
        <f>C18/B18*100</f>
        <v>3.9</v>
      </c>
      <c r="E18" s="78" t="s">
        <v>143</v>
      </c>
    </row>
    <row r="19" spans="1:5" s="55" customFormat="1" ht="27.75" customHeight="1" x14ac:dyDescent="0.25">
      <c r="A19" s="51" t="s">
        <v>141</v>
      </c>
      <c r="B19" s="18">
        <v>700</v>
      </c>
      <c r="C19" s="17">
        <v>38.799999999999997</v>
      </c>
      <c r="D19" s="19">
        <f>C19/B19*100</f>
        <v>5.5</v>
      </c>
      <c r="E19" s="78"/>
    </row>
    <row r="20" spans="1:5" s="55" customFormat="1" ht="119.25" customHeight="1" x14ac:dyDescent="0.25">
      <c r="A20" s="51" t="s">
        <v>142</v>
      </c>
      <c r="B20" s="18">
        <v>165</v>
      </c>
      <c r="C20" s="17"/>
      <c r="D20" s="17"/>
      <c r="E20" s="49" t="s">
        <v>86</v>
      </c>
    </row>
    <row r="21" spans="1:5" ht="38.25" x14ac:dyDescent="0.25">
      <c r="A21" s="56" t="s">
        <v>135</v>
      </c>
      <c r="B21" s="18">
        <v>2400</v>
      </c>
      <c r="C21" s="17"/>
      <c r="D21" s="17"/>
      <c r="E21" s="49" t="s">
        <v>138</v>
      </c>
    </row>
    <row r="22" spans="1:5" ht="54.75" customHeight="1" x14ac:dyDescent="0.25">
      <c r="A22" s="56" t="s">
        <v>136</v>
      </c>
      <c r="B22" s="18">
        <v>300</v>
      </c>
      <c r="C22" s="17"/>
      <c r="D22" s="17"/>
      <c r="E22" s="49" t="s">
        <v>137</v>
      </c>
    </row>
    <row r="23" spans="1:5" s="55" customFormat="1" ht="207.75" customHeight="1" x14ac:dyDescent="0.25">
      <c r="A23" s="49" t="s">
        <v>134</v>
      </c>
      <c r="B23" s="18">
        <v>90</v>
      </c>
      <c r="C23" s="17"/>
      <c r="D23" s="17"/>
      <c r="E23" s="49" t="s">
        <v>153</v>
      </c>
    </row>
    <row r="24" spans="1:5" ht="18.75" customHeight="1" x14ac:dyDescent="0.25">
      <c r="A24" s="20" t="s">
        <v>29</v>
      </c>
      <c r="B24" s="17"/>
      <c r="C24" s="17"/>
      <c r="D24" s="17"/>
      <c r="E24" s="49"/>
    </row>
    <row r="25" spans="1:5" s="54" customFormat="1" ht="115.5" customHeight="1" x14ac:dyDescent="0.25">
      <c r="A25" s="57" t="s">
        <v>77</v>
      </c>
      <c r="B25" s="58">
        <v>4143.1000000000004</v>
      </c>
      <c r="C25" s="58">
        <v>83.5</v>
      </c>
      <c r="D25" s="19">
        <f>C25/B25*100</f>
        <v>2</v>
      </c>
      <c r="E25" s="49" t="s">
        <v>155</v>
      </c>
    </row>
    <row r="26" spans="1:5" s="54" customFormat="1" ht="53.25" customHeight="1" x14ac:dyDescent="0.25">
      <c r="A26" s="57" t="s">
        <v>115</v>
      </c>
      <c r="B26" s="58">
        <v>53535.5</v>
      </c>
      <c r="C26" s="58">
        <v>3036.5</v>
      </c>
      <c r="D26" s="19">
        <f>C26/B26*100</f>
        <v>5.7</v>
      </c>
      <c r="E26" s="75" t="s">
        <v>130</v>
      </c>
    </row>
    <row r="27" spans="1:5" s="54" customFormat="1" ht="27.75" customHeight="1" x14ac:dyDescent="0.25">
      <c r="A27" s="57" t="s">
        <v>156</v>
      </c>
      <c r="B27" s="58">
        <v>24903.5</v>
      </c>
      <c r="C27" s="58">
        <v>2939.6</v>
      </c>
      <c r="D27" s="19">
        <f>C27/B27*100</f>
        <v>11.8</v>
      </c>
      <c r="E27" s="75"/>
    </row>
    <row r="28" spans="1:5" s="54" customFormat="1" ht="69" customHeight="1" x14ac:dyDescent="0.25">
      <c r="A28" s="57" t="s">
        <v>67</v>
      </c>
      <c r="B28" s="58">
        <v>11349</v>
      </c>
      <c r="C28" s="58">
        <v>33.4</v>
      </c>
      <c r="D28" s="19">
        <f>C28/B28*100</f>
        <v>0.3</v>
      </c>
      <c r="E28" s="75"/>
    </row>
    <row r="29" spans="1:5" s="54" customFormat="1" ht="51.75" customHeight="1" x14ac:dyDescent="0.25">
      <c r="A29" s="49" t="s">
        <v>68</v>
      </c>
      <c r="B29" s="58">
        <v>3036.4</v>
      </c>
      <c r="C29" s="58">
        <v>51.2</v>
      </c>
      <c r="D29" s="19">
        <f>C29/B29*100</f>
        <v>1.7</v>
      </c>
      <c r="E29" s="75"/>
    </row>
    <row r="30" spans="1:5" ht="54" customHeight="1" x14ac:dyDescent="0.25">
      <c r="A30" s="49" t="s">
        <v>83</v>
      </c>
      <c r="B30" s="18">
        <v>3359.7</v>
      </c>
      <c r="C30" s="18">
        <v>187.9</v>
      </c>
      <c r="D30" s="17">
        <v>12.3</v>
      </c>
      <c r="E30" s="75"/>
    </row>
    <row r="31" spans="1:5" s="54" customFormat="1" ht="104.25" customHeight="1" x14ac:dyDescent="0.25">
      <c r="A31" s="57" t="s">
        <v>106</v>
      </c>
      <c r="B31" s="58">
        <v>6772.2</v>
      </c>
      <c r="C31" s="58">
        <v>163</v>
      </c>
      <c r="D31" s="19">
        <f t="shared" ref="D31:D38" si="0">C31/B31*100</f>
        <v>2.4</v>
      </c>
      <c r="E31" s="49" t="s">
        <v>104</v>
      </c>
    </row>
    <row r="32" spans="1:5" s="54" customFormat="1" ht="78" customHeight="1" x14ac:dyDescent="0.25">
      <c r="A32" s="57" t="s">
        <v>122</v>
      </c>
      <c r="B32" s="58">
        <v>1312.7</v>
      </c>
      <c r="C32" s="58">
        <v>64.8</v>
      </c>
      <c r="D32" s="19">
        <f t="shared" si="0"/>
        <v>4.9000000000000004</v>
      </c>
      <c r="E32" s="49" t="s">
        <v>123</v>
      </c>
    </row>
    <row r="33" spans="1:5" s="54" customFormat="1" ht="91.5" customHeight="1" x14ac:dyDescent="0.25">
      <c r="A33" s="57" t="s">
        <v>88</v>
      </c>
      <c r="B33" s="58">
        <v>980.9</v>
      </c>
      <c r="C33" s="58">
        <v>56.4</v>
      </c>
      <c r="D33" s="19">
        <f t="shared" si="0"/>
        <v>5.7</v>
      </c>
      <c r="E33" s="49" t="s">
        <v>166</v>
      </c>
    </row>
    <row r="34" spans="1:5" s="54" customFormat="1" ht="105" customHeight="1" x14ac:dyDescent="0.25">
      <c r="A34" s="57" t="s">
        <v>127</v>
      </c>
      <c r="B34" s="58">
        <v>1053.8</v>
      </c>
      <c r="C34" s="58"/>
      <c r="D34" s="19"/>
      <c r="E34" s="49" t="s">
        <v>128</v>
      </c>
    </row>
    <row r="35" spans="1:5" ht="54.75" customHeight="1" x14ac:dyDescent="0.25">
      <c r="A35" s="49" t="s">
        <v>118</v>
      </c>
      <c r="B35" s="18">
        <v>6041</v>
      </c>
      <c r="C35" s="18">
        <v>196.1</v>
      </c>
      <c r="D35" s="19">
        <f t="shared" si="0"/>
        <v>3.2</v>
      </c>
      <c r="E35" s="77" t="s">
        <v>105</v>
      </c>
    </row>
    <row r="36" spans="1:5" ht="64.5" customHeight="1" x14ac:dyDescent="0.25">
      <c r="A36" s="49" t="s">
        <v>119</v>
      </c>
      <c r="B36" s="18">
        <v>4350</v>
      </c>
      <c r="C36" s="18">
        <v>645.1</v>
      </c>
      <c r="D36" s="19">
        <f t="shared" si="0"/>
        <v>14.8</v>
      </c>
      <c r="E36" s="77"/>
    </row>
    <row r="37" spans="1:5" ht="26.25" customHeight="1" x14ac:dyDescent="0.25">
      <c r="A37" s="49" t="s">
        <v>89</v>
      </c>
      <c r="B37" s="18">
        <v>3310.9</v>
      </c>
      <c r="C37" s="18">
        <v>347.5</v>
      </c>
      <c r="D37" s="19">
        <f t="shared" si="0"/>
        <v>10.5</v>
      </c>
      <c r="E37" s="77"/>
    </row>
    <row r="38" spans="1:5" ht="114" customHeight="1" x14ac:dyDescent="0.25">
      <c r="A38" s="49" t="s">
        <v>84</v>
      </c>
      <c r="B38" s="18">
        <v>3300</v>
      </c>
      <c r="C38" s="18">
        <v>62.4</v>
      </c>
      <c r="D38" s="19">
        <f t="shared" si="0"/>
        <v>1.9</v>
      </c>
      <c r="E38" s="77"/>
    </row>
    <row r="39" spans="1:5" ht="67.5" customHeight="1" x14ac:dyDescent="0.25">
      <c r="A39" s="49" t="s">
        <v>116</v>
      </c>
      <c r="B39" s="18">
        <v>1800</v>
      </c>
      <c r="C39" s="18">
        <v>94.3</v>
      </c>
      <c r="D39" s="19">
        <f t="shared" ref="D39:D40" si="1">C39/B39*100</f>
        <v>5.2</v>
      </c>
      <c r="E39" s="77"/>
    </row>
    <row r="40" spans="1:5" ht="65.25" customHeight="1" x14ac:dyDescent="0.25">
      <c r="A40" s="49" t="s">
        <v>125</v>
      </c>
      <c r="B40" s="18">
        <v>1726.7</v>
      </c>
      <c r="C40" s="18">
        <v>12.8</v>
      </c>
      <c r="D40" s="19">
        <f t="shared" si="1"/>
        <v>0.7</v>
      </c>
      <c r="E40" s="77"/>
    </row>
    <row r="41" spans="1:5" ht="25.5" x14ac:dyDescent="0.25">
      <c r="A41" s="49" t="s">
        <v>117</v>
      </c>
      <c r="B41" s="18">
        <v>1170.4000000000001</v>
      </c>
      <c r="C41" s="18">
        <v>168</v>
      </c>
      <c r="D41" s="19">
        <f>C41/B41*100</f>
        <v>14.4</v>
      </c>
      <c r="E41" s="77"/>
    </row>
    <row r="42" spans="1:5" s="54" customFormat="1" ht="77.25" customHeight="1" x14ac:dyDescent="0.25">
      <c r="A42" s="57" t="s">
        <v>107</v>
      </c>
      <c r="B42" s="58">
        <v>951.1</v>
      </c>
      <c r="C42" s="58">
        <v>87.6</v>
      </c>
      <c r="D42" s="19">
        <f>C42/B42*100</f>
        <v>9.1999999999999993</v>
      </c>
      <c r="E42" s="77"/>
    </row>
    <row r="43" spans="1:5" ht="40.5" customHeight="1" x14ac:dyDescent="0.25">
      <c r="A43" s="49" t="s">
        <v>120</v>
      </c>
      <c r="B43" s="18">
        <v>300</v>
      </c>
      <c r="C43" s="18">
        <v>33.6</v>
      </c>
      <c r="D43" s="19">
        <f t="shared" ref="D43" si="2">C43/B43*100</f>
        <v>11.2</v>
      </c>
      <c r="E43" s="77"/>
    </row>
    <row r="44" spans="1:5" ht="65.25" customHeight="1" x14ac:dyDescent="0.25">
      <c r="A44" s="57" t="s">
        <v>121</v>
      </c>
      <c r="B44" s="18">
        <v>277.8</v>
      </c>
      <c r="C44" s="18"/>
      <c r="D44" s="17"/>
      <c r="E44" s="77"/>
    </row>
    <row r="45" spans="1:5" ht="63.75" x14ac:dyDescent="0.25">
      <c r="A45" s="57" t="s">
        <v>126</v>
      </c>
      <c r="B45" s="18">
        <v>100</v>
      </c>
      <c r="C45" s="18"/>
      <c r="D45" s="17"/>
      <c r="E45" s="77"/>
    </row>
    <row r="46" spans="1:5" s="54" customFormat="1" ht="28.5" customHeight="1" x14ac:dyDescent="0.25">
      <c r="A46" s="76" t="s">
        <v>108</v>
      </c>
      <c r="B46" s="76"/>
      <c r="C46" s="76"/>
      <c r="D46" s="76"/>
      <c r="E46" s="16"/>
    </row>
    <row r="47" spans="1:5" s="54" customFormat="1" ht="69.75" customHeight="1" x14ac:dyDescent="0.25">
      <c r="A47" s="57" t="s">
        <v>112</v>
      </c>
      <c r="B47" s="58">
        <v>478.4</v>
      </c>
      <c r="C47" s="58"/>
      <c r="D47" s="19"/>
      <c r="E47" s="75" t="s">
        <v>173</v>
      </c>
    </row>
    <row r="48" spans="1:5" s="54" customFormat="1" ht="28.5" customHeight="1" x14ac:dyDescent="0.25">
      <c r="A48" s="57" t="s">
        <v>114</v>
      </c>
      <c r="B48" s="58">
        <v>325.8</v>
      </c>
      <c r="C48" s="58"/>
      <c r="D48" s="19"/>
      <c r="E48" s="75"/>
    </row>
    <row r="49" spans="1:5" s="54" customFormat="1" ht="78.75" customHeight="1" x14ac:dyDescent="0.25">
      <c r="A49" s="57" t="s">
        <v>109</v>
      </c>
      <c r="B49" s="58">
        <v>155.69999999999999</v>
      </c>
      <c r="C49" s="58"/>
      <c r="D49" s="19"/>
      <c r="E49" s="75"/>
    </row>
    <row r="50" spans="1:5" s="54" customFormat="1" ht="42.75" customHeight="1" x14ac:dyDescent="0.25">
      <c r="A50" s="57" t="s">
        <v>110</v>
      </c>
      <c r="B50" s="58">
        <v>91.2</v>
      </c>
      <c r="C50" s="58"/>
      <c r="D50" s="19"/>
      <c r="E50" s="75"/>
    </row>
    <row r="51" spans="1:5" s="54" customFormat="1" ht="52.5" customHeight="1" x14ac:dyDescent="0.25">
      <c r="A51" s="57" t="s">
        <v>111</v>
      </c>
      <c r="B51" s="58">
        <v>63</v>
      </c>
      <c r="C51" s="58"/>
      <c r="D51" s="19"/>
      <c r="E51" s="75"/>
    </row>
    <row r="52" spans="1:5" s="54" customFormat="1" ht="53.25" customHeight="1" x14ac:dyDescent="0.25">
      <c r="A52" s="57" t="s">
        <v>113</v>
      </c>
      <c r="B52" s="58">
        <v>48.8</v>
      </c>
      <c r="C52" s="58"/>
      <c r="D52" s="19"/>
      <c r="E52" s="75"/>
    </row>
    <row r="53" spans="1:5" s="54" customFormat="1" ht="53.25" customHeight="1" x14ac:dyDescent="0.25">
      <c r="A53" s="57" t="s">
        <v>124</v>
      </c>
      <c r="B53" s="58">
        <v>118.5</v>
      </c>
      <c r="C53" s="58"/>
      <c r="D53" s="19"/>
      <c r="E53" s="64" t="s">
        <v>167</v>
      </c>
    </row>
    <row r="54" spans="1:5" ht="17.100000000000001" customHeight="1" x14ac:dyDescent="0.25">
      <c r="A54" s="20" t="s">
        <v>60</v>
      </c>
      <c r="B54" s="17"/>
      <c r="C54" s="17"/>
      <c r="D54" s="17"/>
      <c r="E54" s="49"/>
    </row>
    <row r="55" spans="1:5" s="55" customFormat="1" ht="91.5" customHeight="1" x14ac:dyDescent="0.25">
      <c r="A55" s="49" t="s">
        <v>78</v>
      </c>
      <c r="B55" s="18">
        <v>4000</v>
      </c>
      <c r="C55" s="17"/>
      <c r="D55" s="17"/>
      <c r="E55" s="49" t="s">
        <v>145</v>
      </c>
    </row>
    <row r="56" spans="1:5" s="55" customFormat="1" ht="89.25" x14ac:dyDescent="0.25">
      <c r="A56" s="49" t="s">
        <v>144</v>
      </c>
      <c r="B56" s="18">
        <v>1700</v>
      </c>
      <c r="C56" s="17"/>
      <c r="D56" s="17"/>
      <c r="E56" s="49" t="s">
        <v>175</v>
      </c>
    </row>
    <row r="57" spans="1:5" ht="17.100000000000001" customHeight="1" x14ac:dyDescent="0.25">
      <c r="A57" s="20" t="s">
        <v>48</v>
      </c>
      <c r="B57" s="17"/>
      <c r="C57" s="17"/>
      <c r="D57" s="17"/>
      <c r="E57" s="49"/>
    </row>
    <row r="58" spans="1:5" s="55" customFormat="1" ht="149.25" customHeight="1" x14ac:dyDescent="0.25">
      <c r="A58" s="49" t="s">
        <v>146</v>
      </c>
      <c r="B58" s="18">
        <v>202.1</v>
      </c>
      <c r="C58" s="18"/>
      <c r="D58" s="19"/>
      <c r="E58" s="49" t="s">
        <v>168</v>
      </c>
    </row>
    <row r="59" spans="1:5" ht="17.100000000000001" customHeight="1" x14ac:dyDescent="0.25">
      <c r="A59" s="20" t="s">
        <v>36</v>
      </c>
      <c r="B59" s="17"/>
      <c r="C59" s="17"/>
      <c r="D59" s="17"/>
      <c r="E59" s="49"/>
    </row>
    <row r="60" spans="1:5" ht="80.25" customHeight="1" x14ac:dyDescent="0.25">
      <c r="A60" s="49" t="s">
        <v>129</v>
      </c>
      <c r="B60" s="18">
        <v>9.4</v>
      </c>
      <c r="C60" s="17"/>
      <c r="D60" s="19"/>
      <c r="E60" s="49" t="s">
        <v>131</v>
      </c>
    </row>
    <row r="61" spans="1:5" ht="17.100000000000001" customHeight="1" x14ac:dyDescent="0.25">
      <c r="A61" s="20" t="s">
        <v>50</v>
      </c>
      <c r="B61" s="17"/>
      <c r="C61" s="17"/>
      <c r="D61" s="17"/>
      <c r="E61" s="49"/>
    </row>
    <row r="62" spans="1:5" ht="130.5" customHeight="1" x14ac:dyDescent="0.25">
      <c r="A62" s="49" t="s">
        <v>132</v>
      </c>
      <c r="B62" s="19">
        <v>147.19999999999999</v>
      </c>
      <c r="C62" s="17"/>
      <c r="D62" s="17"/>
      <c r="E62" s="49" t="s">
        <v>133</v>
      </c>
    </row>
    <row r="63" spans="1:5" ht="17.100000000000001" customHeight="1" x14ac:dyDescent="0.25">
      <c r="A63" s="20" t="s">
        <v>52</v>
      </c>
      <c r="B63" s="17"/>
      <c r="C63" s="17"/>
      <c r="D63" s="17"/>
      <c r="E63" s="49"/>
    </row>
    <row r="64" spans="1:5" s="55" customFormat="1" ht="25.5" x14ac:dyDescent="0.25">
      <c r="A64" s="49" t="s">
        <v>85</v>
      </c>
      <c r="B64" s="18">
        <v>21761.9</v>
      </c>
      <c r="C64" s="18">
        <v>3470.5</v>
      </c>
      <c r="D64" s="19">
        <f>C64/B64*100</f>
        <v>15.9</v>
      </c>
      <c r="E64" s="49" t="s">
        <v>139</v>
      </c>
    </row>
    <row r="65" spans="1:5" ht="17.100000000000001" customHeight="1" x14ac:dyDescent="0.25">
      <c r="A65" s="20" t="s">
        <v>41</v>
      </c>
      <c r="B65" s="17"/>
      <c r="C65" s="17"/>
      <c r="D65" s="17"/>
      <c r="E65" s="49"/>
    </row>
    <row r="66" spans="1:5" s="55" customFormat="1" ht="78" customHeight="1" x14ac:dyDescent="0.25">
      <c r="A66" s="49" t="s">
        <v>71</v>
      </c>
      <c r="B66" s="18">
        <v>2339.6</v>
      </c>
      <c r="C66" s="18">
        <v>44.4</v>
      </c>
      <c r="D66" s="19">
        <f>C66/B66*100</f>
        <v>1.9</v>
      </c>
      <c r="E66" s="49" t="s">
        <v>174</v>
      </c>
    </row>
    <row r="67" spans="1:5" ht="17.100000000000001" customHeight="1" x14ac:dyDescent="0.25">
      <c r="A67" s="20" t="s">
        <v>35</v>
      </c>
      <c r="B67" s="17"/>
      <c r="C67" s="17"/>
      <c r="D67" s="17"/>
      <c r="E67" s="49"/>
    </row>
    <row r="68" spans="1:5" s="55" customFormat="1" ht="78.75" customHeight="1" x14ac:dyDescent="0.25">
      <c r="A68" s="49" t="s">
        <v>147</v>
      </c>
      <c r="B68" s="18">
        <v>5000</v>
      </c>
      <c r="C68" s="18"/>
      <c r="D68" s="19"/>
      <c r="E68" s="49" t="s">
        <v>148</v>
      </c>
    </row>
    <row r="69" spans="1:5" ht="24.75" customHeight="1" x14ac:dyDescent="0.25"/>
    <row r="70" spans="1:5" x14ac:dyDescent="0.25">
      <c r="A70" s="13"/>
    </row>
    <row r="72" spans="1:5" x14ac:dyDescent="0.25">
      <c r="A72" s="14"/>
    </row>
  </sheetData>
  <mergeCells count="6">
    <mergeCell ref="A4:E4"/>
    <mergeCell ref="E47:E52"/>
    <mergeCell ref="A46:D46"/>
    <mergeCell ref="E26:E30"/>
    <mergeCell ref="E35:E45"/>
    <mergeCell ref="E18:E19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0" firstPageNumber="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Таблица 1</vt:lpstr>
      <vt:lpstr>Таблица 2</vt:lpstr>
      <vt:lpstr>Таблица 3</vt:lpstr>
      <vt:lpstr>'Таблица 3'!_ftn1</vt:lpstr>
      <vt:lpstr>'Таблица 3'!_ftn2</vt:lpstr>
      <vt:lpstr>'Таблица 3'!_ftn3</vt:lpstr>
      <vt:lpstr>'Таблица 2'!Заголовки_для_печати</vt:lpstr>
      <vt:lpstr>'Таблица 3'!Заголовки_для_печати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Тюшина Мария Борисовна</dc:creator>
  <cp:lastModifiedBy>Березкин Д.И.</cp:lastModifiedBy>
  <cp:lastPrinted>2022-05-10T12:41:25Z</cp:lastPrinted>
  <dcterms:created xsi:type="dcterms:W3CDTF">2021-02-03T10:42:32Z</dcterms:created>
  <dcterms:modified xsi:type="dcterms:W3CDTF">2022-05-13T13:31:15Z</dcterms:modified>
</cp:coreProperties>
</file>