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7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8" i="1" l="1"/>
  <c r="O86" i="1"/>
  <c r="P83" i="1"/>
  <c r="R82" i="1"/>
  <c r="P81" i="1"/>
  <c r="R81" i="1" s="1"/>
  <c r="P80" i="1"/>
  <c r="P79" i="1"/>
  <c r="P65" i="1"/>
  <c r="P64" i="1"/>
  <c r="P63" i="1"/>
  <c r="P62" i="1"/>
  <c r="P61" i="1"/>
  <c r="P60" i="1"/>
  <c r="P59" i="1"/>
  <c r="P58" i="1"/>
  <c r="P48" i="1"/>
  <c r="R48" i="1" s="1"/>
  <c r="P47" i="1"/>
  <c r="R46" i="1"/>
  <c r="R45" i="1"/>
  <c r="R42" i="1"/>
  <c r="P42" i="1" s="1"/>
  <c r="R41" i="1"/>
  <c r="R40" i="1"/>
  <c r="O40" i="1"/>
  <c r="R39" i="1"/>
  <c r="O39" i="1"/>
  <c r="R38" i="1"/>
  <c r="M38" i="1"/>
  <c r="R37" i="1"/>
  <c r="P37" i="1" s="1"/>
  <c r="O37" i="1"/>
</calcChain>
</file>

<file path=xl/sharedStrings.xml><?xml version="1.0" encoding="utf-8"?>
<sst xmlns="http://schemas.openxmlformats.org/spreadsheetml/2006/main" count="839" uniqueCount="366">
  <si>
    <t>№ п/п</t>
  </si>
  <si>
    <t>Наименование концедента</t>
  </si>
  <si>
    <t>Наименование концессионера</t>
  </si>
  <si>
    <t>ИНН концессионера</t>
  </si>
  <si>
    <t>Наименование инвестиционного проекта</t>
  </si>
  <si>
    <t>Уровень реализации проекта (региональный, местный)</t>
  </si>
  <si>
    <t>Наименование субъекта Российской Федерации, в котором реализуется проект</t>
  </si>
  <si>
    <t>Наименование населенного пункта</t>
  </si>
  <si>
    <t>Ценовая зона</t>
  </si>
  <si>
    <t>Конкурс</t>
  </si>
  <si>
    <t>Регулируемый вид деятельности (указывается в каждой строке отдельно)</t>
  </si>
  <si>
    <t>Дата заключения соглашения &lt;ДД.ММ.ГГГГ&gt;</t>
  </si>
  <si>
    <t>Дата начала исполнения обязательсв (заполняется в случае если КС вступаент в силу позднее даты подписания)</t>
  </si>
  <si>
    <t>Дата завершения соглашения&lt;ДД.ММ.ГГ&gt;</t>
  </si>
  <si>
    <t>Срок действия соглашения &lt;ДД.ММ.ГГ&gt;</t>
  </si>
  <si>
    <t>Полная стоимость инвестиционного проекта за весь период, млн рублей с НДС с учетом инфляции</t>
  </si>
  <si>
    <t>Плановая дата завершения инвестиционной стадии проекта &lt;ДД.ММ.ГГГГ&gt;</t>
  </si>
  <si>
    <t>Плановый объем финансового обеспечения инвестиционного проекта, млн рублей с НДС с учетом инфляции</t>
  </si>
  <si>
    <t>Муниципальное образование город Владимир</t>
  </si>
  <si>
    <t>ПАО "Т Плюс"</t>
  </si>
  <si>
    <t>Концессионное соглашение
в отношении системы коммунальной инфраструктуры теплоснабжения
 муниципального образования город Владимир</t>
  </si>
  <si>
    <t>местный</t>
  </si>
  <si>
    <t>Владимирская область</t>
  </si>
  <si>
    <t>Владимир</t>
  </si>
  <si>
    <t>ЦЗТ</t>
  </si>
  <si>
    <t>Без проведения конкурса (ст. 37 115-ФЗ)</t>
  </si>
  <si>
    <t>-</t>
  </si>
  <si>
    <t>Муниципальное образование город Юрьев-Польский</t>
  </si>
  <si>
    <t>Концессионное соглашение
в отношении системы коммунальной инфраструктуры теплоснабжения
 муниципального образования "Юрьев-Польский район Владимирской области"</t>
  </si>
  <si>
    <t>Юрьев-Польский</t>
  </si>
  <si>
    <t>Тариф</t>
  </si>
  <si>
    <t>Теплоснабжение, горячее водоснабжение</t>
  </si>
  <si>
    <t>нет</t>
  </si>
  <si>
    <t>Муниципальное образование город Иваново</t>
  </si>
  <si>
    <t>Концессионное соглашение в отношении объектов теплоснабжения и горячего водоснабжения города Иваново</t>
  </si>
  <si>
    <t>Ивановская область</t>
  </si>
  <si>
    <t>Иваново</t>
  </si>
  <si>
    <t>Частная инициатива</t>
  </si>
  <si>
    <t>Муниципальное образование город Киров</t>
  </si>
  <si>
    <t>Концессионное соглашение
в отношении объектов системы коммунальной инфраструктуры теплоснабжения города Кирова</t>
  </si>
  <si>
    <t>Кировская область</t>
  </si>
  <si>
    <t>Киров</t>
  </si>
  <si>
    <t>ЦЗТ (переходный период)</t>
  </si>
  <si>
    <t>ИКС</t>
  </si>
  <si>
    <t>Теплоснабжение</t>
  </si>
  <si>
    <t>Муниципальное образование город Кирово-Чепецк</t>
  </si>
  <si>
    <t>Концессионное соглашение
в отношении объектов централизованной системы теплоснабжения муниципального образования "Город Кирово-Чепецк" Кировской области</t>
  </si>
  <si>
    <t>Кирово-Чепецк</t>
  </si>
  <si>
    <t>Муниципальное образование Верхнекамский муниципальный округ Кировской области</t>
  </si>
  <si>
    <t>Концессионное соглашение
в отношении объектов теплоснабжения на территории г. Кирс муниципального образования Верхнекамский муниципальный округ Кировской области</t>
  </si>
  <si>
    <t>Кирс</t>
  </si>
  <si>
    <t>конкурс (несостоявшийся)</t>
  </si>
  <si>
    <t>Муниципальное образование город Новочебоксарск</t>
  </si>
  <si>
    <t>Концессионное соглашение в отношении объектов теплоснабжения, находящихся в муниципальной собственности 
муниципального образования города Новочебоксарска</t>
  </si>
  <si>
    <t>Республика Чувашия</t>
  </si>
  <si>
    <t>Новочебоксарск</t>
  </si>
  <si>
    <t>Муниципальное образование город Чебоксары</t>
  </si>
  <si>
    <t>Концессионное соглашение в отношении объектов теплоснабжения, находящихся в муниципальной собственности 
муниципального образования города Чебоксары – столицы Чувашской Республики</t>
  </si>
  <si>
    <t>Чебоксары</t>
  </si>
  <si>
    <t>Единственная заявка</t>
  </si>
  <si>
    <t>Городской округ Саранск</t>
  </si>
  <si>
    <t xml:space="preserve">Концессионное соглашение в отношении объектов теплоснабжения и горячего водоснабжения городского округа Саранск </t>
  </si>
  <si>
    <t>Мордовская Республика</t>
  </si>
  <si>
    <t>Саранск</t>
  </si>
  <si>
    <t>Муниципальное образование город Дзержинск</t>
  </si>
  <si>
    <t>концессионное соглашение в отношении объектов теплоснабжения и горячего водоснабжения</t>
  </si>
  <si>
    <t>Нижегородская область</t>
  </si>
  <si>
    <t>Дзержинск</t>
  </si>
  <si>
    <t>Муниципальное образование город Кстово</t>
  </si>
  <si>
    <t xml:space="preserve">концессионное соглашение в отношении объектов теплоснабжения </t>
  </si>
  <si>
    <t>Кстово</t>
  </si>
  <si>
    <t>Муниципальное образование город Березники</t>
  </si>
  <si>
    <t xml:space="preserve">Концессионное соглашение
в отношении объектов теплоснабжения 
и централизованной системы горячего водоснабжения города Березники
</t>
  </si>
  <si>
    <t>Пермский край</t>
  </si>
  <si>
    <t>Березники</t>
  </si>
  <si>
    <t>Трансформация аренды</t>
  </si>
  <si>
    <t xml:space="preserve">Концессионное соглашение в отношении системы теплоснабжения 
муниципального образования «Город Березники» Пермского края  
(г. Усолье, с. Пыскор, пос. Железнодорожный)
</t>
  </si>
  <si>
    <t>Муниципальное образование город Лысьва</t>
  </si>
  <si>
    <t>Концессионное соглашение в отношении объектов теплоснабжения и горячего водоснабжения Лысьвенского городского округа</t>
  </si>
  <si>
    <t>Лысьва</t>
  </si>
  <si>
    <t>Муниципальное образование город Пермь</t>
  </si>
  <si>
    <t>в отношении объектов теплоснабжения и централизованных систем горячего водоснабжения, отдельных объектов централизованной системы холодного водоснабжения и централизованных систем горячего водоснабжения города Перми</t>
  </si>
  <si>
    <t>Пермь</t>
  </si>
  <si>
    <t>Муниципальное образование город Чайковский (п.Марковский)</t>
  </si>
  <si>
    <t>Концессионное соглашение в отношении объектов теплоснабжения Чайковского городского округа</t>
  </si>
  <si>
    <t>поселок Марковский</t>
  </si>
  <si>
    <t>Муниципальное образование город Чайковский</t>
  </si>
  <si>
    <t>Чайковский</t>
  </si>
  <si>
    <t>Муниципальное образование город Краснокамский городской округ</t>
  </si>
  <si>
    <t>в отношении объектов теплоснабжения, централизованных систем горячего водоснабжения Краснокамского городского округа</t>
  </si>
  <si>
    <t>поселок Майский</t>
  </si>
  <si>
    <t>Муниципальное образование город Балаково</t>
  </si>
  <si>
    <t xml:space="preserve">Концессионное соглашение  в отношении объектов теплоснабжения и горячего водоснабжения муниципального образования «Города Балаково» </t>
  </si>
  <si>
    <t>Саратовская область</t>
  </si>
  <si>
    <t>Балаково</t>
  </si>
  <si>
    <t>теплоснбажение</t>
  </si>
  <si>
    <t>Муниципальное образование город Саратов</t>
  </si>
  <si>
    <t xml:space="preserve">Концессионное соглашение  в отношении объектов теплоснабжения и горячего водоснабжения муниципального образования «Город Саратов» </t>
  </si>
  <si>
    <t>Саратов</t>
  </si>
  <si>
    <t>Муниципальное образование "Березовский городской округ"</t>
  </si>
  <si>
    <t>АО "ЕТК"</t>
  </si>
  <si>
    <t>Концессионное соглашение
в отношении объектов теплоснабжения  и централизованной системы горячего водоснабжения г. Березовского Свердловской области</t>
  </si>
  <si>
    <t>Свердловская область</t>
  </si>
  <si>
    <t>Березовский</t>
  </si>
  <si>
    <t>теплоснабжение, горячее водоснабжение</t>
  </si>
  <si>
    <t>региональный</t>
  </si>
  <si>
    <t>Муниципальное образование город ГО город Лесной</t>
  </si>
  <si>
    <t>Концессионное соглашение
в отношении объектов теплоснабжения, находящихся в собственности городского округа Лесной</t>
  </si>
  <si>
    <t>Лесной</t>
  </si>
  <si>
    <t>теплоснабжение</t>
  </si>
  <si>
    <t>Муниципальное образование Свердловской области "Нижнетуринский городской округ"</t>
  </si>
  <si>
    <t>Концессионное соглашение
в отношении объектов теплоснабжения (горячего водоснабжения), находящихся в собственности муниципального образования - Нижнетуринский городской округ Свердловской области</t>
  </si>
  <si>
    <t>Нижняя Тура</t>
  </si>
  <si>
    <t>теплоснабжение (горячее водоснабжение)</t>
  </si>
  <si>
    <t>Городской округ Первоуральск</t>
  </si>
  <si>
    <t>Концессионное соглашение
в отношении объектов теплоснабжения (горячего водоснабжения), находящихся в собственности городского округа Первоуральск</t>
  </si>
  <si>
    <t>Первоуральск</t>
  </si>
  <si>
    <t>Муниципальное образование город Ижевск</t>
  </si>
  <si>
    <t>Концессионное соглашение № 1 в отношении объектов теплоснабжения города Ижевска от 19.12.2016</t>
  </si>
  <si>
    <t>Удмуртская Республика</t>
  </si>
  <si>
    <t>Ижевск</t>
  </si>
  <si>
    <t>Концессионное соглашение № АБ-434/253 от 28.12.2019</t>
  </si>
  <si>
    <t>Муниципальное образование "Город Курск"</t>
  </si>
  <si>
    <t>Акционерное общество "Квадра - Генерирующая компания" в лице Филиала АО "Квадра" "Курская генерация"</t>
  </si>
  <si>
    <t>Концессионное соглашение в отношении отдельных объектов теплоснабжения, находящихся в собственности муниципального образования "Город Курск", между Публичным акционерным обществом "Квадра - Генерирующая компания" (концессионером), муниципальным образованием "город Курск" (концедентом), действующем на стороне концедента муниципальным унитарным предприятием "Курские городские коммунальные тепловые сети" (предприятием), и самостоятельной стороной концессионного соглашения, субъектом Российской Федерации Курской областью (Курская область)</t>
  </si>
  <si>
    <t>Региональный, местный</t>
  </si>
  <si>
    <t>Курская область</t>
  </si>
  <si>
    <t>г. Курск</t>
  </si>
  <si>
    <t>ЧКИ</t>
  </si>
  <si>
    <t>09.2035</t>
  </si>
  <si>
    <t>Муниципальное образование городской округ город Воронеж</t>
  </si>
  <si>
    <t>Акционерное общество "Квадра - Генерирующая компания" в лице Филиала АО "Квадра" "Воронежская генерация"</t>
  </si>
  <si>
    <t>Концессионное соглашение в отношении отдельных объектов теплоснабжения, находящихся в собственности муниципального образования городской округ город Воронеж, между Публичным акционерным обществом "Квадра - Генерирующая компания" (концессионером), муниципальным образованием городской округ город Воронеж (концедентом), действующем на стороне концедента муниципальным казенным предприятием "Воронежтеплосеть" (предприятием), и самостоятельной стороной концессионного соглашения, субъектом Российской Федерации Воронежской областью (Воронежская область)</t>
  </si>
  <si>
    <t>Воронежская область</t>
  </si>
  <si>
    <t>г. Воронеж</t>
  </si>
  <si>
    <t>Муниципальное образование "Город Глазов"</t>
  </si>
  <si>
    <t>Акционерное общество "Росатом Инфраструктурные решения" в лице филиала АО "РИР" в г. Глазове</t>
  </si>
  <si>
    <t>Концессионое соглашение в отношении объектов централизованной системы теплоснабжения муниципального образования "Город Глазов" Удмуртской Республики от 30 декабря 2019 года №АБ-434/98</t>
  </si>
  <si>
    <t>г. Глазов</t>
  </si>
  <si>
    <t>Концессионое соглашение в отношении объектов централизованных систем холодного водоснабжения и водоотведения муниципального образования "Город Глазов" Удмуртской Республики от 20 мая 2019 года №АБ-434/135</t>
  </si>
  <si>
    <t>региональный, местный</t>
  </si>
  <si>
    <t>водоснабжение</t>
  </si>
  <si>
    <t>водоотведение</t>
  </si>
  <si>
    <t>Администрация городского округа "Город Лесной", Свердловская область</t>
  </si>
  <si>
    <t>Общество с ограниченной ответственностью
"Инфраструктурные решения – город Лесной" ООО "РИР-Лесной"</t>
  </si>
  <si>
    <t>Концессионное соглашение в отношении объектов централизованных систем водоснабжения и водоотведения, находящихся в собственности городского округа "Город Лесной"</t>
  </si>
  <si>
    <t>Сердловская область</t>
  </si>
  <si>
    <t>городской округ "Город Лесной"</t>
  </si>
  <si>
    <t>Муниципальное образование «Город Обнинск»</t>
  </si>
  <si>
    <t>Акционерное общество "Росатом Инфраструктурные решения" в лице филиала АО "РИР" в г. Обнинске</t>
  </si>
  <si>
    <t>Концессия г. Обнинск (мультиконцессия в сфере теплоснабжения)</t>
  </si>
  <si>
    <t>Калужская область</t>
  </si>
  <si>
    <t>г. Обнинск</t>
  </si>
  <si>
    <t>Концессия г. Обнинск (мультиконцессия в сфере водоснабжения)</t>
  </si>
  <si>
    <t>Концессия г. Обнинск (мультиконцессия в сфере водоотведения)</t>
  </si>
  <si>
    <t>Муниципальное образование «Городской округ "Город Южно-Сахалинск»</t>
  </si>
  <si>
    <t>Общество с ограниченной ответственностью "Инфраструктурные решения - Сахалин" (ООО "РИР-Сахалин")</t>
  </si>
  <si>
    <t xml:space="preserve">Концессионное соглашение по созданию (строительству и эксплуатации (содержанию) газовой водогрейной котельной установленной мощностью 60 МВт (51,6 Гкал/час) , работающей в автоматическом режиме, расположенной в микрорайоне "Южный" города Южно-Сахалинска </t>
  </si>
  <si>
    <t>Сахалинская область</t>
  </si>
  <si>
    <t>г. Южно-Сахалинск</t>
  </si>
  <si>
    <t>Муниципальное образование городкй окрг "Город Южно-Сахалинск"</t>
  </si>
  <si>
    <t>Концессия «Котельная Бумажная» г.Южно-Сахалинск</t>
  </si>
  <si>
    <t>местный, региональный</t>
  </si>
  <si>
    <t>12.2026</t>
  </si>
  <si>
    <t>ООО "НОВОГОР-ПРИКАМЬЕ"</t>
  </si>
  <si>
    <t xml:space="preserve">Концессионное соглашение в отношении муниципального имущества, представляющего собой объекты системы коммунальной инфраструктуры водоснабжения, водоотведения и очистки сточных вод города Перми </t>
  </si>
  <si>
    <t>МО "Город Березники" Пермского края,
Субъект РФ Пермский край</t>
  </si>
  <si>
    <t>ООО "БВК"</t>
  </si>
  <si>
    <t>Концессионное соглашение в отношении объектов водоснабжения и водоотведения муниципального образования "город Березники" от 29.12.2016</t>
  </si>
  <si>
    <t>Администрация г. Нижневартовска</t>
  </si>
  <si>
    <t>ООО "НИЖНЕВАРТОВСКИЕ КОММУНАЛЬНЫЕ СИСТЕМЫ"</t>
  </si>
  <si>
    <t>КОНЦЕССИОННОЕ СОГЛАШЕНИЕ
в отношении централизованных систем холодного водоснабжения и водоотведения, отдельных объектов таких систем муниципального образования город Нижневартовск</t>
  </si>
  <si>
    <t>МО "Город Димитровград"</t>
  </si>
  <si>
    <t>ООО "УЛЬЯНОВСКОБЛВОДОКАНАЛ"</t>
  </si>
  <si>
    <t>концессионное соглашение  в отношении централизованной системы холодного водоснабжения и водооотведения Центрального и Первомайского района г.Димитровграда</t>
  </si>
  <si>
    <t>ООО "РКС-Тамбов"</t>
  </si>
  <si>
    <t>Концессионное соглашение в отношении объектов централизованных систем водоснабжения и водоотведения, расположенных на территории городского округа г Тамбов</t>
  </si>
  <si>
    <t>Муниципальное образование городской округ Самара</t>
  </si>
  <si>
    <t>ООО "Самарские коммунальные системы"</t>
  </si>
  <si>
    <t>Концессионное соглашение в отношении объектов централизованных систем холодного водоснабжения и водоотведения, отдельных объектов таких систем муниципального образования городского округа Самара</t>
  </si>
  <si>
    <t>Администрация Петрозаводского ГО</t>
  </si>
  <si>
    <t>АО "ПКС-Водоканал"</t>
  </si>
  <si>
    <t>КС в отношении объектов централизованных систем ХВС и водоотведения, отдельных объектов таких систем, находящихся в муниципальной собственности Петрозаводского ГО</t>
  </si>
  <si>
    <t>МО г.Благовещенска</t>
  </si>
  <si>
    <t>ООО «Амурские коммунальные системы»</t>
  </si>
  <si>
    <t>концессионное соглашение  в отношении централизованных систем холодного водоснабжения и водоотведения от 27.07.2022 № 230</t>
  </si>
  <si>
    <t>Муниципальное образование городской округ "Долинский" Сахалинской области РФ, от имени которого выступает Администрация муниципального образования городской округ «Долинский»</t>
  </si>
  <si>
    <t>Общество с ограниченной ответственностью «Интеллектуальные Коммунальные Системы Южно-Сахалинск»</t>
  </si>
  <si>
    <t xml:space="preserve">Создание,реконструкция и эксплуатация отдельных объектов централизованной системы теплоснабжения города Долинска на основе Концессионного соглашения" </t>
  </si>
  <si>
    <t>г. Долинск</t>
  </si>
  <si>
    <t>МО ГО Долинский</t>
  </si>
  <si>
    <t>нет, ЧКИ</t>
  </si>
  <si>
    <t>Приморский край, от имени которого выступает Администрация Приморского края</t>
  </si>
  <si>
    <t>Общество с ограниченной ответственностью «Интеллектуальные Коммунальные Системы Фокино»</t>
  </si>
  <si>
    <t>Создание, реконструкция объектов теплоснабжения и горячего водоснабжения муниципального образования "городской округ ЗАТО город Фокино"</t>
  </si>
  <si>
    <t>Приморский край</t>
  </si>
  <si>
    <t>г. Фокино</t>
  </si>
  <si>
    <t>ЗАТО город Фокино</t>
  </si>
  <si>
    <t xml:space="preserve">Муниципальное образование «Корсаковский городской округ» Сахалинской области РФ Администрация Корсаковского городского округа </t>
  </si>
  <si>
    <t xml:space="preserve">Общество с ограниченной ответственностью «Интеллектуальные Коммунальные Системы Корсаков» </t>
  </si>
  <si>
    <t xml:space="preserve">Создание,реконструкция и эксплуатация  объектов теплоснабжения, расположенных в границах муниципального образования "Корсаковский городской округ" на основе Концессионного соглашения" </t>
  </si>
  <si>
    <t>г. Корсаков</t>
  </si>
  <si>
    <t>МО Корсаковский ГО</t>
  </si>
  <si>
    <t>Надеждинский муниципальный район Приморского края, от имени которого выступает администрация Надеждинского муниципального района Приморского края</t>
  </si>
  <si>
    <t>Общество с ограниченной ответственностью "Интеллектуальные Коммунальные Системы поселок Новый"</t>
  </si>
  <si>
    <t>Создание, реконструкция и модернизация объектов коммунальной инфраструктуры на территории поселка Новый Приморского края</t>
  </si>
  <si>
    <t>п. Новый</t>
  </si>
  <si>
    <t>Пионерское сельское поселение Елизовского муниципального района в Камчатском крае, в лице которого выступает администрация Пионерского сельского поселения</t>
  </si>
  <si>
    <t>Общество с ограниченной ответственностью "Интеллектуальные Коммунальные Системы Петропавловск-Камчатский"</t>
  </si>
  <si>
    <t>Модернизация объектов теплоснабжения и горячего водоснабжения, находящихся в собственности Пионерского сельского поселения Камчатского края</t>
  </si>
  <si>
    <t>Камчатский край</t>
  </si>
  <si>
    <t>п. Пионерский</t>
  </si>
  <si>
    <t xml:space="preserve">Хабаровский край, от имени которого выступает министерство жилищно­коммунального хозяйства Хабаровского края </t>
  </si>
  <si>
    <t>Общество с ограниченной ответственностью "Интеллектуальные Коммунальные Системы Ванино"</t>
  </si>
  <si>
    <t>Модернизация объектов теплоснабжения и горячего водоснабжения, находящихся в собственности Хабаровского края</t>
  </si>
  <si>
    <t>Хабаровский край</t>
  </si>
  <si>
    <t>р.п. Ванино</t>
  </si>
  <si>
    <t>ГП рп Ванино</t>
  </si>
  <si>
    <t>Общество с ограниченной ответственностью "Интеллектуальные Коммунальные Системы Хабаровск"</t>
  </si>
  <si>
    <t>Строительство и эксплуатация объекта теплоснабжения ТМ-35 г.Хабаровск, расположенный по адресу: РФ, Хабаровский край, г. Хабаровск</t>
  </si>
  <si>
    <t>г. Хабаровск</t>
  </si>
  <si>
    <t>Муниципальное образование Орехово-Зуевский городской округ Московской области, от имени которого выступает администрация Орехово-Зуевского городского округа Московской области</t>
  </si>
  <si>
    <t>Общество с ограниченной ответственностью "Интеллектуальные Коммунальные Системы Орехово-Зуево"</t>
  </si>
  <si>
    <t>Модернизация объектов теплоснабжения и горячего водоснабжения, расположенных в границах Орехово-Зуевского городского округа Московской области</t>
  </si>
  <si>
    <t>Московская область</t>
  </si>
  <si>
    <t>го Орехово-Зуевский</t>
  </si>
  <si>
    <t>МО «Великолукский  район</t>
  </si>
  <si>
    <t>АО "ГАЗПРОМ ТЕПЛОЭНЕРГО"</t>
  </si>
  <si>
    <t>"Строительство блочно-модульной котельной № 41 в п. Дубрава-1" в муниципальной образовании Великолукский район</t>
  </si>
  <si>
    <t>Псковская область</t>
  </si>
  <si>
    <t>Тарифное регулирование методом индексации</t>
  </si>
  <si>
    <t>частная инициатива</t>
  </si>
  <si>
    <t>реализация тепловой энергии (мощности), теплоносителя
оказание услуг по передаче тепловой энергии, теплоносителя</t>
  </si>
  <si>
    <t>МО «Островский  район»</t>
  </si>
  <si>
    <t>МО «Пыталовский район»</t>
  </si>
  <si>
    <t>Муниципальное образование Тихвинский муниципальный район Ленинградской области</t>
  </si>
  <si>
    <t>ООО "Петербургтеплоэнерго"</t>
  </si>
  <si>
    <t>Концессионное соглашение в отношении создания и реконструкции объектов теплоснабжения Тихвинского городского поселения Тихвинского района Ленинградской области</t>
  </si>
  <si>
    <t>Ленинградская область</t>
  </si>
  <si>
    <t>г. Тихвин, пос. Красава, пос. Сарка, пос. Берёзовик, пос. Царицыно Озеро</t>
  </si>
  <si>
    <t>конкурс</t>
  </si>
  <si>
    <t xml:space="preserve">МО "Городской округ Серпухов" </t>
  </si>
  <si>
    <t>ООО «ГАЗПРОМ ТЕПЛОЭНЕРГО МОСКОВСКАЯ ОБЛАСТЬ»</t>
  </si>
  <si>
    <t>О внесении изменений в распоряжение Министерства энергетики МО от 05.06.2019 №73-Р "Об утверждении инвестиционной программы ООО "Газпром теплоэнерго МО" в сфере теплоснабжения на 2018-2038 годы в границах г.р. Серпухов МО</t>
  </si>
  <si>
    <t>Тарифное регулирование методом индексации
(единая с Серпуховским районом</t>
  </si>
  <si>
    <t>МО "Серпуховский муниципальный район Московской области"</t>
  </si>
  <si>
    <t>О внесении изменений в распоряжение Министерства энергетики МО от 05.06.2019 №74-Р "Об утверждении инвестиционной программы ООО "Газпром теплоэнерго МО" в сфере теплоснабжения на 2018-2038 годы в границах Серпуховского муниципального района МО</t>
  </si>
  <si>
    <t>Тарифное регулирование методом индексации
(единая с гор. Серпухов)</t>
  </si>
  <si>
    <t>МО "Пушкинский муниципальный район Московской области"</t>
  </si>
  <si>
    <t>О внесении изменений в распоряжение Министерства энергетики МО от 19.07.2019 №100-Р "Об утверждении инвестиционной программы ООО "Газпром теплоэнерго МО" в сфере теплоснабжения на 2018-2038 годы в границах Пушкинского муниципального района МО</t>
  </si>
  <si>
    <t>Тарифное регулирование методом индексации
(единая с Правдинским и Зеленоградским)</t>
  </si>
  <si>
    <t xml:space="preserve">МО "Городское поселение Правдинский Пушкинского муниципального района" </t>
  </si>
  <si>
    <t>О внесении изменений в распоряжение Министерства энергетики МО от 19.07.2019 №102-Р "Об утверждении инвестиционной программы ООО "Газпром теплоэнерго МО" в сфере теплоснабжения на 2018-2038 годы в границах г.п. Правдинский Пушкинского муниципального района МО</t>
  </si>
  <si>
    <t>Тарифное регулирование методом индексации
(единая с Пушкинским и Зеленоградским)</t>
  </si>
  <si>
    <t>МО "Городское поселение Зеленоградский Пушкинского муниципального района Московской области"</t>
  </si>
  <si>
    <t>О внесении изменений в распоряжение Министерства энергетики МО от 19.07.2019 №101-Р "Об утверждении инвестиционной программы ООО "Газпром теплоэнерго МО" в сфере теплоснабжения на 2018-2038 годы в границах г.п. Зеленоградский Пушкинского муниципального района МО</t>
  </si>
  <si>
    <t>Тарифное регулирование методом индексации
(единая с Пушкинским и Правдинский)</t>
  </si>
  <si>
    <t xml:space="preserve"> МО "Городской округ Клин"</t>
  </si>
  <si>
    <t xml:space="preserve">О внесении изменений в распоряжение Министерства энергетики МО от 25.11.2021 №385-Р "Об утверждении инвестиционной программы общества с ООО "Газпром теплоэнерго МО" в сфере теплоснабжения в границах г.о. Клин МО на 2022-2045 годы </t>
  </si>
  <si>
    <t>Тарифное регулирование методом индексации
Тарифная зона №1 (Клин-1)
Тарифная зона №2 (Клин-2)</t>
  </si>
  <si>
    <t xml:space="preserve"> МО "Городской округ Солнечногорск" </t>
  </si>
  <si>
    <t xml:space="preserve">О внесении изменений в распоряжение Министерства энергетики МО от 25.11.2021 №386-Р "Об утверждении инвестиционной программы общества с ООО "Газпром теплоэнерго МО" в сфере теплоснабжения в границах г.о. Солнечногорск МО на 2022-2045 годы </t>
  </si>
  <si>
    <t>Тарифное регулирование методом индексации
Тарифная зона №1 (Солнечногорск-1)
Тарифная зона №2 (Солнечногорск-2)</t>
  </si>
  <si>
    <t xml:space="preserve">МО "Сергиево-Посадский городской округ" </t>
  </si>
  <si>
    <t xml:space="preserve">О внесении изменений в распоряжение Министерства энергетики МО от 26.11.2021 №390-Р "Об утверждении инвестиционной программы общества с ООО "Газпром теплоэнерго МО" в сфере теплоснабжения в границах Сергиево-Посадского городского округа МО на 2022-2045 годы </t>
  </si>
  <si>
    <t>Тарифное регулирование методом индексации
Тарифная зона №1 (Сергиево-Посадский-1)
Тарифная зона №2 (Сергиево-Посадский-2)</t>
  </si>
  <si>
    <t xml:space="preserve">МО "Городской округ Воскресенск" </t>
  </si>
  <si>
    <t xml:space="preserve">О внесении изменений в распоряжение Министерства энергетики МО от 25.11.2021 №387-Р "Об утверждении инвестиционной программы общества с ООО "Газпром теплоэнерго МО" в сфере теплоснабжения в границах г.о. Воскресенск МО на 2022-2045 годы </t>
  </si>
  <si>
    <t>Муниципальное образование Куменский район Кировской области</t>
  </si>
  <si>
    <t>ООО "ГАЗПРОМ ТЕПЛОЭНЕРГО КИРОВ"</t>
  </si>
  <si>
    <t>Инвестиционная программа по муниципальному образованию "Куменский муниципальный район Кировской области" на 2020-2039 годы</t>
  </si>
  <si>
    <t>МО " Куменский район"</t>
  </si>
  <si>
    <t>Муниципальное образование Вичевское сельское поселение Куменского района Кировской области</t>
  </si>
  <si>
    <t>Инвестиционная программа по муниципальному образованию "Вичевское сельское поселение Куменского района Кировской области" на 2020-2039 годы</t>
  </si>
  <si>
    <t>МО "Вичевское с.п."</t>
  </si>
  <si>
    <t>МО "Город Сарапул"</t>
  </si>
  <si>
    <t>ООО "Сарапултеплоэнерго"</t>
  </si>
  <si>
    <t xml:space="preserve">Инвестиционная программа ООО "Сарапултеплоэнерго" в сфере теплоснабжения на 2018-2042 годы от 3 апреля 2018г №01-05/152 </t>
  </si>
  <si>
    <t>Республика Удмуртия</t>
  </si>
  <si>
    <t>МО «Город Череповец»</t>
  </si>
  <si>
    <t>ООО «ГАЗПРОМ ТЕПЛОЭНЕРГО ВОЛОГДА»</t>
  </si>
  <si>
    <t>Корректировка инвестиционной программы ООО "Газпром теплоэнерго Вологда " "Строительство, реконструкция  и модернизация объектов системы теплоснабжения города Череповца на 2014-2030 годы" от 11.01.2024 года №1-Р</t>
  </si>
  <si>
    <t>Вологодская область</t>
  </si>
  <si>
    <t xml:space="preserve"> 02.02.2018</t>
  </si>
  <si>
    <t>2037
25.07.2024
 (расторгнуто по соглашению сторон)</t>
  </si>
  <si>
    <t>20
7</t>
  </si>
  <si>
    <t>Городское образование "город Архангельск"</t>
  </si>
  <si>
    <t>ООО "РВК-Архангельск"</t>
  </si>
  <si>
    <t>Концессионное соглашение в отношении отдельных объектов централизованных систем водоснабжения и водоотведения, принадлежащих на праве собственности муниципальному образованию "Город Архангельск" от 09.10.2018</t>
  </si>
  <si>
    <t>Архангельская область</t>
  </si>
  <si>
    <t>г. Архангельск</t>
  </si>
  <si>
    <t>Водоснабжение</t>
  </si>
  <si>
    <t>Концессионное соглашение в отношении отдельных объектов централизованных систем водоотведения, принадлежащих на праве собственности муниципальному образованию "Город Архангельск" от 16.06.2021</t>
  </si>
  <si>
    <t>Муниципальное образование городской округ город Липецк Липецкой области</t>
  </si>
  <si>
    <t>Общество с ограниченной ответственностью «РВК-Липецк»</t>
  </si>
  <si>
    <t>концессионное соглашение в отношении создания, реконструкции и эксплуатации отдельных объектов централизованных систем водоснабжения и водоотведения города Липецка</t>
  </si>
  <si>
    <t>Региональный</t>
  </si>
  <si>
    <t>Липецкая Область</t>
  </si>
  <si>
    <t>город Липецк</t>
  </si>
  <si>
    <t>Без проведения конкурса</t>
  </si>
  <si>
    <t>Водоотведение</t>
  </si>
  <si>
    <t>концессионное соглашение в отношении создания, реконструкции и эксплуатации отдельных объектов централизованной системы водоотведения города Липецка</t>
  </si>
  <si>
    <t>Водоотведение (очистка сточных вод)</t>
  </si>
  <si>
    <t>Муниципальное образование городской округ -  город Барнаул Алтайского края</t>
  </si>
  <si>
    <t>Общество с ограниченной ответственностью "Барнаульский Водоканал"</t>
  </si>
  <si>
    <t>Концессионное соглашение №7-с от 27.03.2020 в отношении систем коммунальной инфраструктуры и иных объектов коммунального хозяйства, в том числе объектов водоснабжения и водоотведения</t>
  </si>
  <si>
    <t>Алтайский край</t>
  </si>
  <si>
    <t>г. Барнаул</t>
  </si>
  <si>
    <t>водоснабжение и водоотведение</t>
  </si>
  <si>
    <t>с 27.03.2022 по 31.12.2030</t>
  </si>
  <si>
    <t>Концессионное соглашение №156-с от 30.12.2022 в отношении систем и объектов водоснабжения и водоотведения Ленинского района</t>
  </si>
  <si>
    <t>с 30.12.2022 по 31.12.2037</t>
  </si>
  <si>
    <t>Концессионное соглашение №155-с от 30.12.2022 в отношении систем и объектов водоснабжения и водоотведения города Барнаула</t>
  </si>
  <si>
    <t>трансформация</t>
  </si>
  <si>
    <t>с 30.12.2022 по 31.12.2071</t>
  </si>
  <si>
    <t>МО Пригородный сельсовет Оренбургского района в лице администрации сельсовета</t>
  </si>
  <si>
    <t xml:space="preserve">ООО "Оренбург Водоканал" </t>
  </si>
  <si>
    <t>КС в отношении объектов централизованной системы холодного водоснабжения и водоотведения муниципального образования</t>
  </si>
  <si>
    <t>Оренбургская область</t>
  </si>
  <si>
    <t>Пригородный  сельсовет</t>
  </si>
  <si>
    <t xml:space="preserve">Водоснабжения, водоотведения и очистки сточных вод </t>
  </si>
  <si>
    <t>25 млн. руб. с НДС в ценах 2016 г</t>
  </si>
  <si>
    <t>МО город Орск в лице администрации МО</t>
  </si>
  <si>
    <t>ООО "РВК-Орск"</t>
  </si>
  <si>
    <t>г. Орск</t>
  </si>
  <si>
    <t>3 241,3 млн.руб, без НДС в ценах 2019г</t>
  </si>
  <si>
    <t>МО Оренбургский район в лице администрации района</t>
  </si>
  <si>
    <t>ООО "РВК -Оренбуржье"</t>
  </si>
  <si>
    <t>КС на строительство и эксплуатацию напорного канализационного коллектора и КНС ПЗГ для пос. Пригородный и с. Нежинка Оренбургского района</t>
  </si>
  <si>
    <t>Пригородный  сельсовет
Нежинский сельсовет</t>
  </si>
  <si>
    <t>323 млн. руб. с НДС в ценах 1 кв. 2020г., 
в том числе 78 млн. - средства Концессионера</t>
  </si>
  <si>
    <t>МО город Оренбург в лице администрации МО</t>
  </si>
  <si>
    <t>г. Оренбург</t>
  </si>
  <si>
    <t>18 212 млн. руб с НДС в ценах 2023г
31 838 млн. руб. с НДС в ценах соответствующих лет</t>
  </si>
  <si>
    <t>городской округ "Город Южно-Сахалинск</t>
  </si>
  <si>
    <t>ООО "РВК-Сахалин"</t>
  </si>
  <si>
    <t xml:space="preserve">Создание, реконструкция и последующая эксплуатация отдельных объектов централизованной системы водоснабжения и водоотведения города Южно-Сахалинска </t>
  </si>
  <si>
    <t>городской округ «Город Южно-Сахалинск»</t>
  </si>
  <si>
    <t xml:space="preserve">Муниципальное образование городской округ город Тюмень, Администрация города Тюмени </t>
  </si>
  <si>
    <t xml:space="preserve">ООО "Тюмень Водоканал" </t>
  </si>
  <si>
    <t>Инвестиционная программа ООО «Тюмень Водоканал» в сфере холодного водоснабжения и водоотведения на 2017-2025 годы</t>
  </si>
  <si>
    <t xml:space="preserve">городской округ город Тюмень  </t>
  </si>
  <si>
    <t>Без проведения конкурса в порядке  ст.51 115 ФЗ</t>
  </si>
  <si>
    <t xml:space="preserve">Муниципальное образование Тюменский муниципальный район, Администрация Тюменского муниципального района  </t>
  </si>
  <si>
    <t>Инвестиционная программа ООО «Тюмень Водоканал» в сфере холодного водоснабжения и водоотведения Тюменского муниципального района на 2020-2024 годы</t>
  </si>
  <si>
    <t xml:space="preserve">Тюменский муниципальный район </t>
  </si>
  <si>
    <t>Без проведения конкурса в порядке п. 4.10 ст.37 115 ФЗ</t>
  </si>
  <si>
    <t>Инвестиционная программа ООО «Тюмень Водоканал» в сфере холодного водоснабжения и водоотведения Тюменского муниципального района на 2022-2027 годы</t>
  </si>
  <si>
    <t>Муниципальное образование город Краснодар</t>
  </si>
  <si>
    <t>Общество с ограниченной ответственностью «Краснодар Водоканал»</t>
  </si>
  <si>
    <t>Концессионное соглашение от 29.12.2023 г. № 1219</t>
  </si>
  <si>
    <t xml:space="preserve">Краснодарский край </t>
  </si>
  <si>
    <t>г.Краснодар</t>
  </si>
  <si>
    <t>Сбор и обработка сточных вод; забор, очистка и распределение воды</t>
  </si>
  <si>
    <t>29.12.2023г.</t>
  </si>
  <si>
    <t>31.12.2071г</t>
  </si>
  <si>
    <t>В ценах первого года реализации: 36 437 млн.руб., в ЦСЛ: 106 736млн.руб.</t>
  </si>
  <si>
    <t>Муниципальное образование город Тихорецк</t>
  </si>
  <si>
    <t>Общество с ограниченной ответственностью «РВК-Тихорецк»</t>
  </si>
  <si>
    <t>Концессионное соглашение от 08.04.2024 г. № 33</t>
  </si>
  <si>
    <t>г.Тихорецк</t>
  </si>
  <si>
    <t>08.04.2024г., ДС 09.12.2024г.</t>
  </si>
  <si>
    <t>08.04.2073г.</t>
  </si>
  <si>
    <t>В ценах первого года реализации: 3 001 млн.руб., в ЦСЛ: 6 525млн.руб.</t>
  </si>
  <si>
    <t>Информация о реализации концессионных соглашений крупными концессионерами</t>
  </si>
  <si>
    <t>Приложение № 9
к отчету по результатам
экспертно-аналитического мероприятия 
от 5 марта 2025 г. № ОМ-14/13-04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</si>
</sst>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9]mmmm\ yyyy;@"/>
    <numFmt numFmtId="165" formatCode="#,##0.000"/>
    <numFmt numFmtId="166" formatCode="dd/mm/yy;@"/>
    <numFmt numFmtId="167" formatCode="_-* #,##0.00_-;\-* #,##0.00_-;_-* &quot;-&quot;??_-;_-@_-"/>
    <numFmt numFmtId="168" formatCode="_-* #,##0.000_-;\-* #,##0.000_-;_-* &quot;-&quot;??_-;_-@_-"/>
    <numFmt numFmtId="169" formatCode="dd&quot;.&quot;mm&quot;.&quot;yyyy"/>
    <numFmt numFmtId="170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7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horizontal="right" vertical="center"/>
    </xf>
    <xf numFmtId="17" fontId="8" fillId="0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10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</cellXfs>
  <cellStyles count="3">
    <cellStyle name="Обычный" xfId="0" builtinId="0"/>
    <cellStyle name="Обычный 7" xfId="1"/>
    <cellStyle name="Финансов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zoomScale="80" zoomScaleNormal="80" workbookViewId="0">
      <selection activeCell="E8" sqref="E8"/>
    </sheetView>
  </sheetViews>
  <sheetFormatPr defaultRowHeight="15" x14ac:dyDescent="0.25"/>
  <cols>
    <col min="1" max="1" width="4.85546875" customWidth="1"/>
    <col min="2" max="2" width="30.5703125" customWidth="1"/>
    <col min="3" max="3" width="19.5703125" customWidth="1"/>
    <col min="4" max="4" width="13.28515625" customWidth="1"/>
    <col min="5" max="5" width="29" customWidth="1"/>
    <col min="6" max="6" width="15.42578125" customWidth="1"/>
    <col min="7" max="7" width="16.7109375" customWidth="1"/>
    <col min="8" max="8" width="15.140625" customWidth="1"/>
    <col min="9" max="9" width="12.5703125" customWidth="1"/>
    <col min="10" max="10" width="16.28515625" customWidth="1"/>
    <col min="11" max="11" width="17.7109375" customWidth="1"/>
    <col min="12" max="12" width="17" customWidth="1"/>
    <col min="13" max="13" width="23.42578125" customWidth="1"/>
    <col min="14" max="14" width="11.7109375" customWidth="1"/>
    <col min="15" max="15" width="16.85546875" customWidth="1"/>
    <col min="16" max="16" width="18.28515625" customWidth="1"/>
    <col min="17" max="17" width="17.85546875" customWidth="1"/>
    <col min="18" max="18" width="22.85546875" customWidth="1"/>
  </cols>
  <sheetData>
    <row r="1" spans="1:18" ht="87.75" customHeight="1" x14ac:dyDescent="0.3">
      <c r="C1" s="14"/>
      <c r="E1" s="54" t="s">
        <v>364</v>
      </c>
      <c r="F1" s="55"/>
      <c r="G1" s="55"/>
      <c r="H1" s="55"/>
      <c r="I1" s="55"/>
      <c r="J1" s="55"/>
      <c r="K1" s="55"/>
      <c r="L1" s="55"/>
      <c r="P1" s="68" t="s">
        <v>365</v>
      </c>
      <c r="Q1" s="68"/>
      <c r="R1" s="68"/>
    </row>
    <row r="2" spans="1:18" ht="19.5" customHeight="1" x14ac:dyDescent="0.3">
      <c r="C2" s="14"/>
      <c r="E2" s="54"/>
      <c r="F2" s="55"/>
      <c r="G2" s="55"/>
      <c r="H2" s="55"/>
      <c r="I2" s="55"/>
      <c r="J2" s="55"/>
      <c r="K2" s="55"/>
      <c r="L2" s="55"/>
      <c r="P2" s="53"/>
      <c r="Q2" s="53"/>
      <c r="R2" s="53"/>
    </row>
    <row r="3" spans="1:18" ht="15" customHeight="1" x14ac:dyDescent="0.25">
      <c r="A3" s="56" t="s">
        <v>0</v>
      </c>
      <c r="B3" s="56" t="s">
        <v>1</v>
      </c>
      <c r="C3" s="56" t="s">
        <v>2</v>
      </c>
      <c r="D3" s="56" t="s">
        <v>3</v>
      </c>
      <c r="E3" s="56" t="s">
        <v>4</v>
      </c>
      <c r="F3" s="56" t="s">
        <v>5</v>
      </c>
      <c r="G3" s="56" t="s">
        <v>6</v>
      </c>
      <c r="H3" s="56" t="s">
        <v>7</v>
      </c>
      <c r="I3" s="56" t="s">
        <v>8</v>
      </c>
      <c r="J3" s="56" t="s">
        <v>9</v>
      </c>
      <c r="K3" s="56" t="s">
        <v>10</v>
      </c>
      <c r="L3" s="56" t="s">
        <v>11</v>
      </c>
      <c r="M3" s="56" t="s">
        <v>12</v>
      </c>
      <c r="N3" s="56" t="s">
        <v>13</v>
      </c>
      <c r="O3" s="56" t="s">
        <v>14</v>
      </c>
      <c r="P3" s="56" t="s">
        <v>15</v>
      </c>
      <c r="Q3" s="56" t="s">
        <v>16</v>
      </c>
      <c r="R3" s="56" t="s">
        <v>17</v>
      </c>
    </row>
    <row r="4" spans="1:18" ht="38.2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1:18" ht="15" customHeight="1" x14ac:dyDescent="0.2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</row>
    <row r="6" spans="1:18" ht="33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1:18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">
        <v>18</v>
      </c>
    </row>
    <row r="8" spans="1:18" ht="105" x14ac:dyDescent="0.25">
      <c r="A8" s="16">
        <v>1</v>
      </c>
      <c r="B8" s="16" t="s">
        <v>18</v>
      </c>
      <c r="C8" s="16" t="s">
        <v>19</v>
      </c>
      <c r="D8" s="16">
        <v>6315376946</v>
      </c>
      <c r="E8" s="16" t="s">
        <v>20</v>
      </c>
      <c r="F8" s="16" t="s">
        <v>21</v>
      </c>
      <c r="G8" s="16" t="s">
        <v>22</v>
      </c>
      <c r="H8" s="16" t="s">
        <v>23</v>
      </c>
      <c r="I8" s="16" t="s">
        <v>24</v>
      </c>
      <c r="J8" s="16" t="s">
        <v>25</v>
      </c>
      <c r="K8" s="16" t="s">
        <v>24</v>
      </c>
      <c r="L8" s="17">
        <v>41054</v>
      </c>
      <c r="M8" s="17">
        <v>41054</v>
      </c>
      <c r="N8" s="17">
        <v>49489</v>
      </c>
      <c r="O8" s="18">
        <v>49489</v>
      </c>
      <c r="P8" s="19">
        <v>8718.2000000000007</v>
      </c>
      <c r="Q8" s="17">
        <v>49279</v>
      </c>
      <c r="R8" s="19">
        <v>8718.2000000000007</v>
      </c>
    </row>
    <row r="9" spans="1:18" ht="135" x14ac:dyDescent="0.25">
      <c r="A9" s="16">
        <v>2</v>
      </c>
      <c r="B9" s="16" t="s">
        <v>27</v>
      </c>
      <c r="C9" s="16" t="s">
        <v>19</v>
      </c>
      <c r="D9" s="16">
        <v>6315376946</v>
      </c>
      <c r="E9" s="16" t="s">
        <v>28</v>
      </c>
      <c r="F9" s="16" t="s">
        <v>21</v>
      </c>
      <c r="G9" s="16" t="s">
        <v>22</v>
      </c>
      <c r="H9" s="16" t="s">
        <v>29</v>
      </c>
      <c r="I9" s="16" t="s">
        <v>30</v>
      </c>
      <c r="J9" s="16" t="s">
        <v>25</v>
      </c>
      <c r="K9" s="16" t="s">
        <v>31</v>
      </c>
      <c r="L9" s="17">
        <v>41635</v>
      </c>
      <c r="M9" s="17">
        <v>41635</v>
      </c>
      <c r="N9" s="17">
        <v>47479</v>
      </c>
      <c r="O9" s="18">
        <v>47479</v>
      </c>
      <c r="P9" s="19">
        <v>298.11111</v>
      </c>
      <c r="Q9" s="17">
        <v>45261</v>
      </c>
      <c r="R9" s="19">
        <v>298.11111</v>
      </c>
    </row>
    <row r="10" spans="1:18" ht="75" x14ac:dyDescent="0.25">
      <c r="A10" s="16">
        <v>3</v>
      </c>
      <c r="B10" s="16" t="s">
        <v>33</v>
      </c>
      <c r="C10" s="16" t="s">
        <v>19</v>
      </c>
      <c r="D10" s="16">
        <v>6315376946</v>
      </c>
      <c r="E10" s="16" t="s">
        <v>34</v>
      </c>
      <c r="F10" s="16" t="s">
        <v>21</v>
      </c>
      <c r="G10" s="16" t="s">
        <v>35</v>
      </c>
      <c r="H10" s="16" t="s">
        <v>36</v>
      </c>
      <c r="I10" s="16" t="s">
        <v>24</v>
      </c>
      <c r="J10" s="16" t="s">
        <v>37</v>
      </c>
      <c r="K10" s="16" t="s">
        <v>24</v>
      </c>
      <c r="L10" s="17">
        <v>45581</v>
      </c>
      <c r="M10" s="17">
        <v>45581</v>
      </c>
      <c r="N10" s="17">
        <v>53966</v>
      </c>
      <c r="O10" s="18">
        <v>53966</v>
      </c>
      <c r="P10" s="19">
        <v>183.4572</v>
      </c>
      <c r="Q10" s="17">
        <v>47088</v>
      </c>
      <c r="R10" s="19">
        <v>183.4572</v>
      </c>
    </row>
    <row r="11" spans="1:18" ht="90" x14ac:dyDescent="0.25">
      <c r="A11" s="16">
        <v>4</v>
      </c>
      <c r="B11" s="16" t="s">
        <v>38</v>
      </c>
      <c r="C11" s="16" t="s">
        <v>19</v>
      </c>
      <c r="D11" s="16">
        <v>6315376946</v>
      </c>
      <c r="E11" s="16" t="s">
        <v>39</v>
      </c>
      <c r="F11" s="16" t="s">
        <v>21</v>
      </c>
      <c r="G11" s="16" t="s">
        <v>40</v>
      </c>
      <c r="H11" s="16" t="s">
        <v>41</v>
      </c>
      <c r="I11" s="16" t="s">
        <v>42</v>
      </c>
      <c r="J11" s="16" t="s">
        <v>43</v>
      </c>
      <c r="K11" s="16" t="s">
        <v>44</v>
      </c>
      <c r="L11" s="17">
        <v>43648</v>
      </c>
      <c r="M11" s="17">
        <v>43648</v>
      </c>
      <c r="N11" s="17">
        <v>56249</v>
      </c>
      <c r="O11" s="18">
        <v>56249</v>
      </c>
      <c r="P11" s="19">
        <v>47301.052650015998</v>
      </c>
      <c r="Q11" s="17">
        <v>56249</v>
      </c>
      <c r="R11" s="19">
        <v>47301.052650015998</v>
      </c>
    </row>
    <row r="12" spans="1:18" ht="136.5" customHeight="1" x14ac:dyDescent="0.25">
      <c r="A12" s="16">
        <v>5</v>
      </c>
      <c r="B12" s="16" t="s">
        <v>45</v>
      </c>
      <c r="C12" s="16" t="s">
        <v>19</v>
      </c>
      <c r="D12" s="16">
        <v>6315376946</v>
      </c>
      <c r="E12" s="16" t="s">
        <v>46</v>
      </c>
      <c r="F12" s="16" t="s">
        <v>21</v>
      </c>
      <c r="G12" s="16" t="s">
        <v>40</v>
      </c>
      <c r="H12" s="16" t="s">
        <v>47</v>
      </c>
      <c r="I12" s="16" t="s">
        <v>24</v>
      </c>
      <c r="J12" s="16" t="s">
        <v>43</v>
      </c>
      <c r="K12" s="16" t="s">
        <v>44</v>
      </c>
      <c r="L12" s="17">
        <v>44393</v>
      </c>
      <c r="M12" s="17">
        <v>44393</v>
      </c>
      <c r="N12" s="17">
        <v>49674</v>
      </c>
      <c r="O12" s="18">
        <v>49674</v>
      </c>
      <c r="P12" s="19">
        <v>43.199999999999996</v>
      </c>
      <c r="Q12" s="17">
        <v>49674</v>
      </c>
      <c r="R12" s="19">
        <v>43.199999999999996</v>
      </c>
    </row>
    <row r="13" spans="1:18" ht="157.5" customHeight="1" x14ac:dyDescent="0.25">
      <c r="A13" s="16">
        <v>6</v>
      </c>
      <c r="B13" s="16" t="s">
        <v>45</v>
      </c>
      <c r="C13" s="16" t="s">
        <v>19</v>
      </c>
      <c r="D13" s="16">
        <v>6315376946</v>
      </c>
      <c r="E13" s="16" t="s">
        <v>46</v>
      </c>
      <c r="F13" s="16" t="s">
        <v>21</v>
      </c>
      <c r="G13" s="16" t="s">
        <v>40</v>
      </c>
      <c r="H13" s="16" t="s">
        <v>47</v>
      </c>
      <c r="I13" s="16" t="s">
        <v>24</v>
      </c>
      <c r="J13" s="16" t="s">
        <v>43</v>
      </c>
      <c r="K13" s="16" t="s">
        <v>44</v>
      </c>
      <c r="L13" s="17">
        <v>44470</v>
      </c>
      <c r="M13" s="17">
        <v>44470</v>
      </c>
      <c r="N13" s="17">
        <v>49674</v>
      </c>
      <c r="O13" s="18">
        <v>49674</v>
      </c>
      <c r="P13" s="19">
        <v>93.6</v>
      </c>
      <c r="Q13" s="17">
        <v>49674</v>
      </c>
      <c r="R13" s="19">
        <v>93.6</v>
      </c>
    </row>
    <row r="14" spans="1:18" ht="120" x14ac:dyDescent="0.25">
      <c r="A14" s="16">
        <v>7</v>
      </c>
      <c r="B14" s="16" t="s">
        <v>48</v>
      </c>
      <c r="C14" s="16" t="s">
        <v>19</v>
      </c>
      <c r="D14" s="16">
        <v>6315376946</v>
      </c>
      <c r="E14" s="16" t="s">
        <v>49</v>
      </c>
      <c r="F14" s="16" t="s">
        <v>21</v>
      </c>
      <c r="G14" s="16" t="s">
        <v>40</v>
      </c>
      <c r="H14" s="16" t="s">
        <v>50</v>
      </c>
      <c r="I14" s="16" t="s">
        <v>30</v>
      </c>
      <c r="J14" s="16" t="s">
        <v>51</v>
      </c>
      <c r="K14" s="16" t="s">
        <v>44</v>
      </c>
      <c r="L14" s="17">
        <v>45474</v>
      </c>
      <c r="M14" s="17">
        <v>45474</v>
      </c>
      <c r="N14" s="17">
        <v>52962</v>
      </c>
      <c r="O14" s="18">
        <v>52962</v>
      </c>
      <c r="P14" s="19">
        <v>920.40124800000001</v>
      </c>
      <c r="Q14" s="17">
        <v>46022</v>
      </c>
      <c r="R14" s="19">
        <v>920.40124800000001</v>
      </c>
    </row>
    <row r="15" spans="1:18" ht="135" x14ac:dyDescent="0.25">
      <c r="A15" s="16">
        <v>8</v>
      </c>
      <c r="B15" s="16" t="s">
        <v>52</v>
      </c>
      <c r="C15" s="16" t="s">
        <v>19</v>
      </c>
      <c r="D15" s="16">
        <v>6315376946</v>
      </c>
      <c r="E15" s="16" t="s">
        <v>53</v>
      </c>
      <c r="F15" s="16" t="s">
        <v>21</v>
      </c>
      <c r="G15" s="16" t="s">
        <v>54</v>
      </c>
      <c r="H15" s="16" t="s">
        <v>55</v>
      </c>
      <c r="I15" s="16" t="s">
        <v>24</v>
      </c>
      <c r="J15" s="16" t="s">
        <v>37</v>
      </c>
      <c r="K15" s="16" t="s">
        <v>24</v>
      </c>
      <c r="L15" s="17">
        <v>44521</v>
      </c>
      <c r="M15" s="17">
        <v>44562</v>
      </c>
      <c r="N15" s="17">
        <v>50040</v>
      </c>
      <c r="O15" s="18">
        <v>50040</v>
      </c>
      <c r="P15" s="19">
        <v>2936.6172000000001</v>
      </c>
      <c r="Q15" s="17">
        <v>50010</v>
      </c>
      <c r="R15" s="19">
        <v>2936.6172000000001</v>
      </c>
    </row>
    <row r="16" spans="1:18" ht="150" x14ac:dyDescent="0.25">
      <c r="A16" s="16">
        <v>9</v>
      </c>
      <c r="B16" s="16" t="s">
        <v>56</v>
      </c>
      <c r="C16" s="16" t="s">
        <v>19</v>
      </c>
      <c r="D16" s="16">
        <v>6315376946</v>
      </c>
      <c r="E16" s="16" t="s">
        <v>57</v>
      </c>
      <c r="F16" s="16" t="s">
        <v>21</v>
      </c>
      <c r="G16" s="16" t="s">
        <v>54</v>
      </c>
      <c r="H16" s="16" t="s">
        <v>58</v>
      </c>
      <c r="I16" s="16" t="s">
        <v>24</v>
      </c>
      <c r="J16" s="16" t="s">
        <v>59</v>
      </c>
      <c r="K16" s="16" t="s">
        <v>24</v>
      </c>
      <c r="L16" s="17">
        <v>44399</v>
      </c>
      <c r="M16" s="17">
        <v>44399</v>
      </c>
      <c r="N16" s="17">
        <v>53530</v>
      </c>
      <c r="O16" s="18">
        <v>53530</v>
      </c>
      <c r="P16" s="19">
        <v>11990.288399999999</v>
      </c>
      <c r="Q16" s="17">
        <v>53297</v>
      </c>
      <c r="R16" s="19">
        <v>11990.288399999999</v>
      </c>
    </row>
    <row r="17" spans="1:18" ht="75" x14ac:dyDescent="0.25">
      <c r="A17" s="16">
        <v>10</v>
      </c>
      <c r="B17" s="16" t="s">
        <v>60</v>
      </c>
      <c r="C17" s="16" t="s">
        <v>19</v>
      </c>
      <c r="D17" s="16">
        <v>6315376946</v>
      </c>
      <c r="E17" s="16" t="s">
        <v>61</v>
      </c>
      <c r="F17" s="16" t="s">
        <v>21</v>
      </c>
      <c r="G17" s="16" t="s">
        <v>62</v>
      </c>
      <c r="H17" s="16" t="s">
        <v>63</v>
      </c>
      <c r="I17" s="16" t="s">
        <v>24</v>
      </c>
      <c r="J17" s="16" t="s">
        <v>37</v>
      </c>
      <c r="K17" s="16" t="s">
        <v>24</v>
      </c>
      <c r="L17" s="17">
        <v>45233</v>
      </c>
      <c r="M17" s="17">
        <v>45233</v>
      </c>
      <c r="N17" s="17">
        <v>49796</v>
      </c>
      <c r="O17" s="18">
        <v>49796</v>
      </c>
      <c r="P17" s="19">
        <v>119.92320000723991</v>
      </c>
      <c r="Q17" s="17">
        <v>49674</v>
      </c>
      <c r="R17" s="19">
        <v>119.92320000723991</v>
      </c>
    </row>
    <row r="18" spans="1:18" ht="60" x14ac:dyDescent="0.25">
      <c r="A18" s="16">
        <v>11</v>
      </c>
      <c r="B18" s="16" t="s">
        <v>64</v>
      </c>
      <c r="C18" s="16" t="s">
        <v>19</v>
      </c>
      <c r="D18" s="16">
        <v>6315376946</v>
      </c>
      <c r="E18" s="16" t="s">
        <v>65</v>
      </c>
      <c r="F18" s="16" t="s">
        <v>21</v>
      </c>
      <c r="G18" s="16" t="s">
        <v>66</v>
      </c>
      <c r="H18" s="16" t="s">
        <v>67</v>
      </c>
      <c r="I18" s="16" t="s">
        <v>30</v>
      </c>
      <c r="J18" s="16" t="s">
        <v>37</v>
      </c>
      <c r="K18" s="16" t="s">
        <v>31</v>
      </c>
      <c r="L18" s="17">
        <v>44552</v>
      </c>
      <c r="M18" s="17">
        <v>44562</v>
      </c>
      <c r="N18" s="17">
        <v>54057</v>
      </c>
      <c r="O18" s="18">
        <v>54057</v>
      </c>
      <c r="P18" s="19">
        <v>2167.2378113350028</v>
      </c>
      <c r="Q18" s="17">
        <v>52596</v>
      </c>
      <c r="R18" s="20">
        <v>2167.2378113350028</v>
      </c>
    </row>
    <row r="19" spans="1:18" ht="60" x14ac:dyDescent="0.25">
      <c r="A19" s="16">
        <v>12</v>
      </c>
      <c r="B19" s="16" t="s">
        <v>64</v>
      </c>
      <c r="C19" s="16" t="s">
        <v>19</v>
      </c>
      <c r="D19" s="16">
        <v>6315376946</v>
      </c>
      <c r="E19" s="16" t="s">
        <v>65</v>
      </c>
      <c r="F19" s="16" t="s">
        <v>21</v>
      </c>
      <c r="G19" s="16" t="s">
        <v>66</v>
      </c>
      <c r="H19" s="16" t="s">
        <v>67</v>
      </c>
      <c r="I19" s="16" t="s">
        <v>30</v>
      </c>
      <c r="J19" s="16" t="s">
        <v>37</v>
      </c>
      <c r="K19" s="16" t="s">
        <v>31</v>
      </c>
      <c r="L19" s="17">
        <v>43098</v>
      </c>
      <c r="M19" s="17">
        <v>43098</v>
      </c>
      <c r="N19" s="17">
        <v>54057</v>
      </c>
      <c r="O19" s="18">
        <v>54057</v>
      </c>
      <c r="P19" s="19">
        <v>5656.5222961999998</v>
      </c>
      <c r="Q19" s="17">
        <v>54057</v>
      </c>
      <c r="R19" s="20">
        <v>5656.5222961999998</v>
      </c>
    </row>
    <row r="20" spans="1:18" ht="45" x14ac:dyDescent="0.25">
      <c r="A20" s="16">
        <v>13</v>
      </c>
      <c r="B20" s="16" t="s">
        <v>68</v>
      </c>
      <c r="C20" s="16" t="s">
        <v>19</v>
      </c>
      <c r="D20" s="16">
        <v>6315376946</v>
      </c>
      <c r="E20" s="16" t="s">
        <v>69</v>
      </c>
      <c r="F20" s="16" t="s">
        <v>21</v>
      </c>
      <c r="G20" s="16" t="s">
        <v>66</v>
      </c>
      <c r="H20" s="16" t="s">
        <v>70</v>
      </c>
      <c r="I20" s="16" t="s">
        <v>30</v>
      </c>
      <c r="J20" s="16" t="s">
        <v>37</v>
      </c>
      <c r="K20" s="16" t="s">
        <v>31</v>
      </c>
      <c r="L20" s="17">
        <v>42724</v>
      </c>
      <c r="M20" s="17">
        <v>42724</v>
      </c>
      <c r="N20" s="17">
        <v>53692</v>
      </c>
      <c r="O20" s="18">
        <v>53692</v>
      </c>
      <c r="P20" s="19">
        <v>4088.4876840000002</v>
      </c>
      <c r="Q20" s="17">
        <v>53692</v>
      </c>
      <c r="R20" s="20">
        <v>4088.4876840000002</v>
      </c>
    </row>
    <row r="21" spans="1:18" ht="105" x14ac:dyDescent="0.25">
      <c r="A21" s="16">
        <v>14</v>
      </c>
      <c r="B21" s="16" t="s">
        <v>71</v>
      </c>
      <c r="C21" s="16" t="s">
        <v>19</v>
      </c>
      <c r="D21" s="16">
        <v>6315376946</v>
      </c>
      <c r="E21" s="16" t="s">
        <v>72</v>
      </c>
      <c r="F21" s="16" t="s">
        <v>21</v>
      </c>
      <c r="G21" s="16" t="s">
        <v>73</v>
      </c>
      <c r="H21" s="16" t="s">
        <v>74</v>
      </c>
      <c r="I21" s="16" t="s">
        <v>24</v>
      </c>
      <c r="J21" s="16" t="s">
        <v>75</v>
      </c>
      <c r="K21" s="16" t="s">
        <v>24</v>
      </c>
      <c r="L21" s="17">
        <v>43474</v>
      </c>
      <c r="M21" s="17">
        <v>43466</v>
      </c>
      <c r="N21" s="17">
        <v>50010</v>
      </c>
      <c r="O21" s="18">
        <v>50010</v>
      </c>
      <c r="P21" s="19">
        <v>4582.8</v>
      </c>
      <c r="Q21" s="17">
        <v>50010</v>
      </c>
      <c r="R21" s="19">
        <v>4582.8</v>
      </c>
    </row>
    <row r="22" spans="1:18" ht="135" x14ac:dyDescent="0.25">
      <c r="A22" s="16">
        <v>15</v>
      </c>
      <c r="B22" s="16" t="s">
        <v>71</v>
      </c>
      <c r="C22" s="16" t="s">
        <v>19</v>
      </c>
      <c r="D22" s="16">
        <v>6315376946</v>
      </c>
      <c r="E22" s="16" t="s">
        <v>76</v>
      </c>
      <c r="F22" s="16" t="s">
        <v>21</v>
      </c>
      <c r="G22" s="16" t="s">
        <v>73</v>
      </c>
      <c r="H22" s="16" t="s">
        <v>74</v>
      </c>
      <c r="I22" s="16" t="s">
        <v>24</v>
      </c>
      <c r="J22" s="16" t="s">
        <v>37</v>
      </c>
      <c r="K22" s="16" t="s">
        <v>24</v>
      </c>
      <c r="L22" s="17">
        <v>45503</v>
      </c>
      <c r="M22" s="17">
        <v>45503</v>
      </c>
      <c r="N22" s="17">
        <v>51501</v>
      </c>
      <c r="O22" s="18">
        <v>51501</v>
      </c>
      <c r="P22" s="19">
        <v>271.2</v>
      </c>
      <c r="Q22" s="17">
        <v>51501</v>
      </c>
      <c r="R22" s="19">
        <v>271.2</v>
      </c>
    </row>
    <row r="23" spans="1:18" ht="90" x14ac:dyDescent="0.25">
      <c r="A23" s="16">
        <v>16</v>
      </c>
      <c r="B23" s="16" t="s">
        <v>77</v>
      </c>
      <c r="C23" s="16" t="s">
        <v>19</v>
      </c>
      <c r="D23" s="16">
        <v>6315376946</v>
      </c>
      <c r="E23" s="16" t="s">
        <v>78</v>
      </c>
      <c r="F23" s="16" t="s">
        <v>21</v>
      </c>
      <c r="G23" s="16" t="s">
        <v>73</v>
      </c>
      <c r="H23" s="16" t="s">
        <v>79</v>
      </c>
      <c r="I23" s="16" t="s">
        <v>30</v>
      </c>
      <c r="J23" s="16" t="s">
        <v>59</v>
      </c>
      <c r="K23" s="16" t="s">
        <v>31</v>
      </c>
      <c r="L23" s="17">
        <v>44729</v>
      </c>
      <c r="M23" s="17">
        <v>44729</v>
      </c>
      <c r="N23" s="17">
        <v>52047</v>
      </c>
      <c r="O23" s="18">
        <v>52047</v>
      </c>
      <c r="P23" s="19">
        <v>2197.5869089319999</v>
      </c>
      <c r="Q23" s="17">
        <v>51836</v>
      </c>
      <c r="R23" s="19">
        <v>2197.5869089319999</v>
      </c>
    </row>
    <row r="24" spans="1:18" ht="150" x14ac:dyDescent="0.25">
      <c r="A24" s="16">
        <v>17</v>
      </c>
      <c r="B24" s="16" t="s">
        <v>80</v>
      </c>
      <c r="C24" s="16" t="s">
        <v>19</v>
      </c>
      <c r="D24" s="16">
        <v>6315376946</v>
      </c>
      <c r="E24" s="16" t="s">
        <v>81</v>
      </c>
      <c r="F24" s="16" t="s">
        <v>21</v>
      </c>
      <c r="G24" s="16" t="s">
        <v>73</v>
      </c>
      <c r="H24" s="16" t="s">
        <v>82</v>
      </c>
      <c r="I24" s="16" t="s">
        <v>24</v>
      </c>
      <c r="J24" s="16" t="s">
        <v>59</v>
      </c>
      <c r="K24" s="16" t="s">
        <v>24</v>
      </c>
      <c r="L24" s="17">
        <v>44607</v>
      </c>
      <c r="M24" s="17">
        <v>44607</v>
      </c>
      <c r="N24" s="17">
        <v>53692</v>
      </c>
      <c r="O24" s="18">
        <v>53692</v>
      </c>
      <c r="P24" s="19">
        <v>3761.9013784979838</v>
      </c>
      <c r="Q24" s="17">
        <v>53662</v>
      </c>
      <c r="R24" s="19">
        <v>3761.9013784979838</v>
      </c>
    </row>
    <row r="25" spans="1:18" ht="177" customHeight="1" x14ac:dyDescent="0.25">
      <c r="A25" s="16">
        <v>18</v>
      </c>
      <c r="B25" s="16" t="s">
        <v>80</v>
      </c>
      <c r="C25" s="16" t="s">
        <v>19</v>
      </c>
      <c r="D25" s="16">
        <v>6315376946</v>
      </c>
      <c r="E25" s="16" t="s">
        <v>81</v>
      </c>
      <c r="F25" s="16" t="s">
        <v>21</v>
      </c>
      <c r="G25" s="16" t="s">
        <v>73</v>
      </c>
      <c r="H25" s="16" t="s">
        <v>82</v>
      </c>
      <c r="I25" s="16" t="s">
        <v>24</v>
      </c>
      <c r="J25" s="16" t="s">
        <v>75</v>
      </c>
      <c r="K25" s="16" t="s">
        <v>24</v>
      </c>
      <c r="L25" s="17">
        <v>43474</v>
      </c>
      <c r="M25" s="17">
        <v>43474</v>
      </c>
      <c r="N25" s="17">
        <v>50770</v>
      </c>
      <c r="O25" s="18">
        <v>50770</v>
      </c>
      <c r="P25" s="19">
        <v>3587.4059999999999</v>
      </c>
      <c r="Q25" s="17">
        <v>50375</v>
      </c>
      <c r="R25" s="19">
        <v>3587.4059999999999</v>
      </c>
    </row>
    <row r="26" spans="1:18" ht="60" x14ac:dyDescent="0.25">
      <c r="A26" s="16">
        <v>19</v>
      </c>
      <c r="B26" s="16" t="s">
        <v>83</v>
      </c>
      <c r="C26" s="16" t="s">
        <v>19</v>
      </c>
      <c r="D26" s="16">
        <v>6315376946</v>
      </c>
      <c r="E26" s="16" t="s">
        <v>84</v>
      </c>
      <c r="F26" s="16" t="s">
        <v>21</v>
      </c>
      <c r="G26" s="16" t="s">
        <v>73</v>
      </c>
      <c r="H26" s="16" t="s">
        <v>85</v>
      </c>
      <c r="I26" s="16" t="s">
        <v>24</v>
      </c>
      <c r="J26" s="16" t="s">
        <v>37</v>
      </c>
      <c r="K26" s="16" t="s">
        <v>24</v>
      </c>
      <c r="L26" s="17">
        <v>44613</v>
      </c>
      <c r="M26" s="17">
        <v>44613</v>
      </c>
      <c r="N26" s="17">
        <v>53692</v>
      </c>
      <c r="O26" s="18">
        <v>53692</v>
      </c>
      <c r="P26" s="19">
        <v>150.83999999999997</v>
      </c>
      <c r="Q26" s="17">
        <v>53662</v>
      </c>
      <c r="R26" s="19">
        <v>150.83999999999997</v>
      </c>
    </row>
    <row r="27" spans="1:18" ht="60" x14ac:dyDescent="0.25">
      <c r="A27" s="16">
        <v>20</v>
      </c>
      <c r="B27" s="16" t="s">
        <v>86</v>
      </c>
      <c r="C27" s="16" t="s">
        <v>19</v>
      </c>
      <c r="D27" s="16">
        <v>6315376946</v>
      </c>
      <c r="E27" s="16" t="s">
        <v>84</v>
      </c>
      <c r="F27" s="16" t="s">
        <v>21</v>
      </c>
      <c r="G27" s="16" t="s">
        <v>73</v>
      </c>
      <c r="H27" s="16" t="s">
        <v>87</v>
      </c>
      <c r="I27" s="16" t="s">
        <v>24</v>
      </c>
      <c r="J27" s="16" t="s">
        <v>37</v>
      </c>
      <c r="K27" s="16" t="s">
        <v>24</v>
      </c>
      <c r="L27" s="17">
        <v>45050</v>
      </c>
      <c r="M27" s="17">
        <v>45050</v>
      </c>
      <c r="N27" s="17">
        <v>51501</v>
      </c>
      <c r="O27" s="18">
        <v>51501</v>
      </c>
      <c r="P27" s="19">
        <v>1266.4202500000001</v>
      </c>
      <c r="Q27" s="17">
        <v>51471</v>
      </c>
      <c r="R27" s="19">
        <v>1266.4202500000001</v>
      </c>
    </row>
    <row r="28" spans="1:18" ht="90" x14ac:dyDescent="0.25">
      <c r="A28" s="16">
        <v>21</v>
      </c>
      <c r="B28" s="16" t="s">
        <v>88</v>
      </c>
      <c r="C28" s="16" t="s">
        <v>19</v>
      </c>
      <c r="D28" s="16">
        <v>6315376946</v>
      </c>
      <c r="E28" s="16" t="s">
        <v>89</v>
      </c>
      <c r="F28" s="16" t="s">
        <v>21</v>
      </c>
      <c r="G28" s="16" t="s">
        <v>73</v>
      </c>
      <c r="H28" s="16" t="s">
        <v>90</v>
      </c>
      <c r="I28" s="16" t="s">
        <v>24</v>
      </c>
      <c r="J28" s="16" t="s">
        <v>37</v>
      </c>
      <c r="K28" s="16" t="s">
        <v>24</v>
      </c>
      <c r="L28" s="17">
        <v>45022</v>
      </c>
      <c r="M28" s="17">
        <v>45041</v>
      </c>
      <c r="N28" s="17">
        <v>51866</v>
      </c>
      <c r="O28" s="18">
        <v>51866</v>
      </c>
      <c r="P28" s="19">
        <v>238.66559999999998</v>
      </c>
      <c r="Q28" s="17">
        <v>51836</v>
      </c>
      <c r="R28" s="19">
        <v>238.66559999999998</v>
      </c>
    </row>
    <row r="29" spans="1:18" ht="105" x14ac:dyDescent="0.25">
      <c r="A29" s="16">
        <v>22</v>
      </c>
      <c r="B29" s="16" t="s">
        <v>91</v>
      </c>
      <c r="C29" s="16" t="s">
        <v>19</v>
      </c>
      <c r="D29" s="16">
        <v>6315376946</v>
      </c>
      <c r="E29" s="16" t="s">
        <v>92</v>
      </c>
      <c r="F29" s="16" t="s">
        <v>21</v>
      </c>
      <c r="G29" s="16" t="s">
        <v>93</v>
      </c>
      <c r="H29" s="16" t="s">
        <v>94</v>
      </c>
      <c r="I29" s="16" t="s">
        <v>30</v>
      </c>
      <c r="J29" s="16" t="s">
        <v>37</v>
      </c>
      <c r="K29" s="16" t="s">
        <v>95</v>
      </c>
      <c r="L29" s="17">
        <v>44750</v>
      </c>
      <c r="M29" s="17">
        <v>44750</v>
      </c>
      <c r="N29" s="17">
        <v>54057</v>
      </c>
      <c r="O29" s="18">
        <v>54057</v>
      </c>
      <c r="P29" s="19">
        <v>8268.6911700000001</v>
      </c>
      <c r="Q29" s="17">
        <v>54027</v>
      </c>
      <c r="R29" s="19">
        <v>8268.6911700000001</v>
      </c>
    </row>
    <row r="30" spans="1:18" ht="105" x14ac:dyDescent="0.25">
      <c r="A30" s="16">
        <v>23</v>
      </c>
      <c r="B30" s="16" t="s">
        <v>96</v>
      </c>
      <c r="C30" s="16" t="s">
        <v>19</v>
      </c>
      <c r="D30" s="16">
        <v>6315376946</v>
      </c>
      <c r="E30" s="16" t="s">
        <v>97</v>
      </c>
      <c r="F30" s="16" t="s">
        <v>21</v>
      </c>
      <c r="G30" s="16" t="s">
        <v>93</v>
      </c>
      <c r="H30" s="16" t="s">
        <v>98</v>
      </c>
      <c r="I30" s="16" t="s">
        <v>30</v>
      </c>
      <c r="J30" s="16" t="s">
        <v>37</v>
      </c>
      <c r="K30" s="16" t="s">
        <v>95</v>
      </c>
      <c r="L30" s="17">
        <v>43775</v>
      </c>
      <c r="M30" s="17">
        <v>43775</v>
      </c>
      <c r="N30" s="17">
        <v>52596</v>
      </c>
      <c r="O30" s="18">
        <v>52596</v>
      </c>
      <c r="P30" s="19">
        <v>11855.065234</v>
      </c>
      <c r="Q30" s="17">
        <v>52201</v>
      </c>
      <c r="R30" s="19">
        <v>11855.065234</v>
      </c>
    </row>
    <row r="31" spans="1:18" ht="105" x14ac:dyDescent="0.25">
      <c r="A31" s="16">
        <v>24</v>
      </c>
      <c r="B31" s="16" t="s">
        <v>99</v>
      </c>
      <c r="C31" s="16" t="s">
        <v>100</v>
      </c>
      <c r="D31" s="16">
        <v>6315376946</v>
      </c>
      <c r="E31" s="16" t="s">
        <v>101</v>
      </c>
      <c r="F31" s="16" t="s">
        <v>21</v>
      </c>
      <c r="G31" s="16" t="s">
        <v>102</v>
      </c>
      <c r="H31" s="16" t="s">
        <v>103</v>
      </c>
      <c r="I31" s="16" t="s">
        <v>30</v>
      </c>
      <c r="J31" s="16" t="s">
        <v>59</v>
      </c>
      <c r="K31" s="16" t="s">
        <v>104</v>
      </c>
      <c r="L31" s="17">
        <v>43066</v>
      </c>
      <c r="M31" s="17">
        <v>43089</v>
      </c>
      <c r="N31" s="17">
        <v>50370</v>
      </c>
      <c r="O31" s="17">
        <v>50006</v>
      </c>
      <c r="P31" s="19">
        <v>945.88673864185444</v>
      </c>
      <c r="Q31" s="17">
        <v>46752</v>
      </c>
      <c r="R31" s="19">
        <v>945.88673864185444</v>
      </c>
    </row>
    <row r="32" spans="1:18" ht="75" x14ac:dyDescent="0.25">
      <c r="A32" s="16">
        <v>25</v>
      </c>
      <c r="B32" s="16" t="s">
        <v>106</v>
      </c>
      <c r="C32" s="16" t="s">
        <v>19</v>
      </c>
      <c r="D32" s="16">
        <v>6315376946</v>
      </c>
      <c r="E32" s="16" t="s">
        <v>107</v>
      </c>
      <c r="F32" s="16" t="s">
        <v>21</v>
      </c>
      <c r="G32" s="16" t="s">
        <v>102</v>
      </c>
      <c r="H32" s="16" t="s">
        <v>108</v>
      </c>
      <c r="I32" s="16" t="s">
        <v>30</v>
      </c>
      <c r="J32" s="16" t="s">
        <v>51</v>
      </c>
      <c r="K32" s="16" t="s">
        <v>109</v>
      </c>
      <c r="L32" s="17">
        <v>42618</v>
      </c>
      <c r="M32" s="17">
        <v>42629</v>
      </c>
      <c r="N32" s="17">
        <v>47848</v>
      </c>
      <c r="O32" s="17">
        <v>47848</v>
      </c>
      <c r="P32" s="19">
        <v>662.4553656885389</v>
      </c>
      <c r="Q32" s="17">
        <v>46022</v>
      </c>
      <c r="R32" s="19">
        <v>662.4553656885389</v>
      </c>
    </row>
    <row r="33" spans="1:18" ht="135" x14ac:dyDescent="0.25">
      <c r="A33" s="16">
        <v>26</v>
      </c>
      <c r="B33" s="16" t="s">
        <v>110</v>
      </c>
      <c r="C33" s="16" t="s">
        <v>19</v>
      </c>
      <c r="D33" s="16">
        <v>6315376946</v>
      </c>
      <c r="E33" s="16" t="s">
        <v>111</v>
      </c>
      <c r="F33" s="16" t="s">
        <v>21</v>
      </c>
      <c r="G33" s="16" t="s">
        <v>102</v>
      </c>
      <c r="H33" s="16" t="s">
        <v>112</v>
      </c>
      <c r="I33" s="16" t="s">
        <v>30</v>
      </c>
      <c r="J33" s="16" t="s">
        <v>59</v>
      </c>
      <c r="K33" s="16" t="s">
        <v>113</v>
      </c>
      <c r="L33" s="17">
        <v>44090</v>
      </c>
      <c r="M33" s="17">
        <v>44118</v>
      </c>
      <c r="N33" s="17">
        <v>54788</v>
      </c>
      <c r="O33" s="17">
        <v>54788</v>
      </c>
      <c r="P33" s="19">
        <v>3090.9588059999996</v>
      </c>
      <c r="Q33" s="17">
        <v>48579</v>
      </c>
      <c r="R33" s="19">
        <v>3090.9588059999996</v>
      </c>
    </row>
    <row r="34" spans="1:18" ht="105" x14ac:dyDescent="0.25">
      <c r="A34" s="16">
        <v>27</v>
      </c>
      <c r="B34" s="16" t="s">
        <v>114</v>
      </c>
      <c r="C34" s="16" t="s">
        <v>19</v>
      </c>
      <c r="D34" s="16">
        <v>6315376946</v>
      </c>
      <c r="E34" s="16" t="s">
        <v>115</v>
      </c>
      <c r="F34" s="16" t="s">
        <v>21</v>
      </c>
      <c r="G34" s="16" t="s">
        <v>102</v>
      </c>
      <c r="H34" s="16" t="s">
        <v>116</v>
      </c>
      <c r="I34" s="16" t="s">
        <v>30</v>
      </c>
      <c r="J34" s="16" t="s">
        <v>59</v>
      </c>
      <c r="K34" s="16" t="s">
        <v>113</v>
      </c>
      <c r="L34" s="17">
        <v>44545</v>
      </c>
      <c r="M34" s="17">
        <v>44575</v>
      </c>
      <c r="N34" s="17">
        <v>53692</v>
      </c>
      <c r="O34" s="17">
        <v>53692</v>
      </c>
      <c r="P34" s="19">
        <v>4229.6369223828578</v>
      </c>
      <c r="Q34" s="17">
        <v>48579</v>
      </c>
      <c r="R34" s="19">
        <v>4229.6369223828578</v>
      </c>
    </row>
    <row r="35" spans="1:18" ht="99" customHeight="1" x14ac:dyDescent="0.25">
      <c r="A35" s="16">
        <v>28</v>
      </c>
      <c r="B35" s="16" t="s">
        <v>117</v>
      </c>
      <c r="C35" s="16" t="s">
        <v>19</v>
      </c>
      <c r="D35" s="16">
        <v>6315376946</v>
      </c>
      <c r="E35" s="16" t="s">
        <v>118</v>
      </c>
      <c r="F35" s="16" t="s">
        <v>21</v>
      </c>
      <c r="G35" s="16" t="s">
        <v>119</v>
      </c>
      <c r="H35" s="16" t="s">
        <v>120</v>
      </c>
      <c r="I35" s="16" t="s">
        <v>24</v>
      </c>
      <c r="J35" s="16" t="s">
        <v>75</v>
      </c>
      <c r="K35" s="16" t="s">
        <v>24</v>
      </c>
      <c r="L35" s="17">
        <v>42723</v>
      </c>
      <c r="M35" s="17">
        <v>42735</v>
      </c>
      <c r="N35" s="17">
        <v>48579</v>
      </c>
      <c r="O35" s="18">
        <v>48579</v>
      </c>
      <c r="P35" s="19">
        <v>6189.3177999999998</v>
      </c>
      <c r="Q35" s="17">
        <v>48549</v>
      </c>
      <c r="R35" s="19">
        <v>6189.3177999999998</v>
      </c>
    </row>
    <row r="36" spans="1:18" ht="30" x14ac:dyDescent="0.25">
      <c r="A36" s="16">
        <v>29</v>
      </c>
      <c r="B36" s="16" t="s">
        <v>117</v>
      </c>
      <c r="C36" s="16" t="s">
        <v>19</v>
      </c>
      <c r="D36" s="16">
        <v>6315376946</v>
      </c>
      <c r="E36" s="16" t="s">
        <v>121</v>
      </c>
      <c r="F36" s="16" t="s">
        <v>21</v>
      </c>
      <c r="G36" s="16" t="s">
        <v>119</v>
      </c>
      <c r="H36" s="16" t="s">
        <v>120</v>
      </c>
      <c r="I36" s="16" t="s">
        <v>24</v>
      </c>
      <c r="J36" s="16" t="s">
        <v>37</v>
      </c>
      <c r="K36" s="16" t="s">
        <v>24</v>
      </c>
      <c r="L36" s="17">
        <v>43827</v>
      </c>
      <c r="M36" s="17">
        <v>43827</v>
      </c>
      <c r="N36" s="17">
        <v>48579</v>
      </c>
      <c r="O36" s="18">
        <v>48579</v>
      </c>
      <c r="P36" s="19">
        <v>207.036</v>
      </c>
      <c r="Q36" s="17">
        <v>45627</v>
      </c>
      <c r="R36" s="19">
        <v>207.036</v>
      </c>
    </row>
    <row r="37" spans="1:18" ht="345" x14ac:dyDescent="0.25">
      <c r="A37" s="16">
        <v>30</v>
      </c>
      <c r="B37" s="21" t="s">
        <v>122</v>
      </c>
      <c r="C37" s="22" t="s">
        <v>123</v>
      </c>
      <c r="D37" s="23">
        <v>6829012680</v>
      </c>
      <c r="E37" s="22" t="s">
        <v>124</v>
      </c>
      <c r="F37" s="23" t="s">
        <v>125</v>
      </c>
      <c r="G37" s="23" t="s">
        <v>126</v>
      </c>
      <c r="H37" s="24" t="s">
        <v>127</v>
      </c>
      <c r="I37" s="24" t="s">
        <v>32</v>
      </c>
      <c r="J37" s="24" t="s">
        <v>128</v>
      </c>
      <c r="K37" s="23" t="s">
        <v>109</v>
      </c>
      <c r="L37" s="8">
        <v>44088</v>
      </c>
      <c r="M37" s="24">
        <v>2021</v>
      </c>
      <c r="N37" s="8">
        <v>49566</v>
      </c>
      <c r="O37" s="8">
        <f>N37</f>
        <v>49566</v>
      </c>
      <c r="P37" s="25">
        <f>R37</f>
        <v>2254.5600000000004</v>
      </c>
      <c r="Q37" s="26" t="s">
        <v>129</v>
      </c>
      <c r="R37" s="25">
        <f>(225.9+251.4+277.1+190.9+153.3+135.7+94.7+73.1+53.7+51.8+46.5+52.9+39.9+31.4+36+7.7+34.3+37+35.2+45+5.3)*1.2</f>
        <v>2254.5600000000004</v>
      </c>
    </row>
    <row r="38" spans="1:18" ht="360" x14ac:dyDescent="0.25">
      <c r="A38" s="16">
        <v>31</v>
      </c>
      <c r="B38" s="27" t="s">
        <v>130</v>
      </c>
      <c r="C38" s="28" t="s">
        <v>131</v>
      </c>
      <c r="D38" s="7">
        <v>6829012680</v>
      </c>
      <c r="E38" s="28" t="s">
        <v>132</v>
      </c>
      <c r="F38" s="4" t="s">
        <v>125</v>
      </c>
      <c r="G38" s="4" t="s">
        <v>133</v>
      </c>
      <c r="H38" s="4" t="s">
        <v>134</v>
      </c>
      <c r="I38" s="7" t="s">
        <v>32</v>
      </c>
      <c r="J38" s="7" t="s">
        <v>128</v>
      </c>
      <c r="K38" s="4" t="s">
        <v>109</v>
      </c>
      <c r="L38" s="8">
        <v>43497</v>
      </c>
      <c r="M38" s="8">
        <f>L38</f>
        <v>43497</v>
      </c>
      <c r="N38" s="8">
        <v>48976</v>
      </c>
      <c r="O38" s="8">
        <v>48976</v>
      </c>
      <c r="P38" s="25">
        <v>3042</v>
      </c>
      <c r="Q38" s="8">
        <v>48976</v>
      </c>
      <c r="R38" s="25">
        <f>3042</f>
        <v>3042</v>
      </c>
    </row>
    <row r="39" spans="1:18" ht="120" x14ac:dyDescent="0.25">
      <c r="A39" s="16">
        <v>32</v>
      </c>
      <c r="B39" s="27" t="s">
        <v>135</v>
      </c>
      <c r="C39" s="28" t="s">
        <v>136</v>
      </c>
      <c r="D39" s="7">
        <v>7706757331</v>
      </c>
      <c r="E39" s="28" t="s">
        <v>137</v>
      </c>
      <c r="F39" s="4" t="s">
        <v>125</v>
      </c>
      <c r="G39" s="4" t="s">
        <v>119</v>
      </c>
      <c r="H39" s="7" t="s">
        <v>138</v>
      </c>
      <c r="I39" s="7" t="s">
        <v>32</v>
      </c>
      <c r="J39" s="7" t="s">
        <v>128</v>
      </c>
      <c r="K39" s="4" t="s">
        <v>109</v>
      </c>
      <c r="L39" s="8">
        <v>44195</v>
      </c>
      <c r="M39" s="8">
        <v>44287</v>
      </c>
      <c r="N39" s="8">
        <v>49674</v>
      </c>
      <c r="O39" s="8">
        <f>N39</f>
        <v>49674</v>
      </c>
      <c r="P39" s="25">
        <v>724.95699999999999</v>
      </c>
      <c r="Q39" s="8">
        <v>46752</v>
      </c>
      <c r="R39" s="25">
        <f>P39</f>
        <v>724.95699999999999</v>
      </c>
    </row>
    <row r="40" spans="1:18" ht="45" customHeight="1" x14ac:dyDescent="0.25">
      <c r="A40" s="16">
        <v>33</v>
      </c>
      <c r="B40" s="59" t="s">
        <v>135</v>
      </c>
      <c r="C40" s="60" t="s">
        <v>136</v>
      </c>
      <c r="D40" s="58">
        <v>7706757331</v>
      </c>
      <c r="E40" s="60" t="s">
        <v>139</v>
      </c>
      <c r="F40" s="57" t="s">
        <v>140</v>
      </c>
      <c r="G40" s="57" t="s">
        <v>119</v>
      </c>
      <c r="H40" s="57" t="s">
        <v>138</v>
      </c>
      <c r="I40" s="58" t="s">
        <v>32</v>
      </c>
      <c r="J40" s="58" t="s">
        <v>128</v>
      </c>
      <c r="K40" s="4" t="s">
        <v>141</v>
      </c>
      <c r="L40" s="65">
        <v>43605</v>
      </c>
      <c r="M40" s="65">
        <v>43605</v>
      </c>
      <c r="N40" s="65">
        <v>49309</v>
      </c>
      <c r="O40" s="65">
        <f>N40</f>
        <v>49309</v>
      </c>
      <c r="P40" s="63">
        <v>980.65800000000002</v>
      </c>
      <c r="Q40" s="65">
        <v>46022</v>
      </c>
      <c r="R40" s="25">
        <f>580.764/1.2</f>
        <v>483.97</v>
      </c>
    </row>
    <row r="41" spans="1:18" x14ac:dyDescent="0.25">
      <c r="A41" s="16">
        <v>34</v>
      </c>
      <c r="B41" s="59"/>
      <c r="C41" s="60"/>
      <c r="D41" s="58"/>
      <c r="E41" s="60"/>
      <c r="F41" s="57"/>
      <c r="G41" s="57"/>
      <c r="H41" s="57"/>
      <c r="I41" s="58"/>
      <c r="J41" s="58"/>
      <c r="K41" s="4" t="s">
        <v>142</v>
      </c>
      <c r="L41" s="65"/>
      <c r="M41" s="65"/>
      <c r="N41" s="65"/>
      <c r="O41" s="65"/>
      <c r="P41" s="63"/>
      <c r="Q41" s="65"/>
      <c r="R41" s="25">
        <f>496.688</f>
        <v>496.68799999999999</v>
      </c>
    </row>
    <row r="42" spans="1:18" ht="15" customHeight="1" x14ac:dyDescent="0.25">
      <c r="A42" s="16">
        <v>35</v>
      </c>
      <c r="B42" s="59" t="s">
        <v>143</v>
      </c>
      <c r="C42" s="60" t="s">
        <v>144</v>
      </c>
      <c r="D42" s="57">
        <v>6681010060</v>
      </c>
      <c r="E42" s="60" t="s">
        <v>145</v>
      </c>
      <c r="F42" s="57" t="s">
        <v>21</v>
      </c>
      <c r="G42" s="57" t="s">
        <v>146</v>
      </c>
      <c r="H42" s="60" t="s">
        <v>147</v>
      </c>
      <c r="I42" s="57" t="s">
        <v>32</v>
      </c>
      <c r="J42" s="57" t="s">
        <v>9</v>
      </c>
      <c r="K42" s="4" t="s">
        <v>141</v>
      </c>
      <c r="L42" s="64">
        <v>43448</v>
      </c>
      <c r="M42" s="64">
        <v>43497</v>
      </c>
      <c r="N42" s="64">
        <v>48944</v>
      </c>
      <c r="O42" s="64">
        <v>48944</v>
      </c>
      <c r="P42" s="63">
        <f>R42</f>
        <v>726.88</v>
      </c>
      <c r="Q42" s="65">
        <v>45261</v>
      </c>
      <c r="R42" s="63">
        <f>52.274+220.0228+175.525+203.53525+75.52295</f>
        <v>726.88</v>
      </c>
    </row>
    <row r="43" spans="1:18" ht="30" customHeight="1" x14ac:dyDescent="0.25">
      <c r="A43" s="16">
        <v>36</v>
      </c>
      <c r="B43" s="59"/>
      <c r="C43" s="60"/>
      <c r="D43" s="57"/>
      <c r="E43" s="60"/>
      <c r="F43" s="57"/>
      <c r="G43" s="57"/>
      <c r="H43" s="60"/>
      <c r="I43" s="57"/>
      <c r="J43" s="57"/>
      <c r="K43" s="4" t="s">
        <v>142</v>
      </c>
      <c r="L43" s="64"/>
      <c r="M43" s="64"/>
      <c r="N43" s="64"/>
      <c r="O43" s="64"/>
      <c r="P43" s="63"/>
      <c r="Q43" s="65"/>
      <c r="R43" s="63"/>
    </row>
    <row r="44" spans="1:18" ht="90" x14ac:dyDescent="0.25">
      <c r="A44" s="16">
        <v>37</v>
      </c>
      <c r="B44" s="27" t="s">
        <v>148</v>
      </c>
      <c r="C44" s="28" t="s">
        <v>149</v>
      </c>
      <c r="D44" s="7">
        <v>7706757331</v>
      </c>
      <c r="E44" s="29" t="s">
        <v>150</v>
      </c>
      <c r="F44" s="7" t="s">
        <v>21</v>
      </c>
      <c r="G44" s="4" t="s">
        <v>151</v>
      </c>
      <c r="H44" s="7" t="s">
        <v>152</v>
      </c>
      <c r="I44" s="7" t="s">
        <v>32</v>
      </c>
      <c r="J44" s="7" t="s">
        <v>128</v>
      </c>
      <c r="K44" s="7" t="s">
        <v>109</v>
      </c>
      <c r="L44" s="8">
        <v>44998</v>
      </c>
      <c r="M44" s="7" t="s">
        <v>26</v>
      </c>
      <c r="N44" s="8">
        <v>50770</v>
      </c>
      <c r="O44" s="8">
        <v>50770</v>
      </c>
      <c r="P44" s="25">
        <v>1259</v>
      </c>
      <c r="Q44" s="8">
        <v>47118</v>
      </c>
      <c r="R44" s="25">
        <v>1259</v>
      </c>
    </row>
    <row r="45" spans="1:18" ht="90" x14ac:dyDescent="0.25">
      <c r="A45" s="16">
        <v>38</v>
      </c>
      <c r="B45" s="27" t="s">
        <v>148</v>
      </c>
      <c r="C45" s="28" t="s">
        <v>149</v>
      </c>
      <c r="D45" s="7">
        <v>7706757331</v>
      </c>
      <c r="E45" s="29" t="s">
        <v>153</v>
      </c>
      <c r="F45" s="7" t="s">
        <v>21</v>
      </c>
      <c r="G45" s="4" t="s">
        <v>151</v>
      </c>
      <c r="H45" s="7" t="s">
        <v>152</v>
      </c>
      <c r="I45" s="7" t="s">
        <v>32</v>
      </c>
      <c r="J45" s="7" t="s">
        <v>128</v>
      </c>
      <c r="K45" s="7" t="s">
        <v>141</v>
      </c>
      <c r="L45" s="8">
        <v>44998</v>
      </c>
      <c r="M45" s="7" t="s">
        <v>26</v>
      </c>
      <c r="N45" s="8">
        <v>50770</v>
      </c>
      <c r="O45" s="8">
        <v>50770</v>
      </c>
      <c r="P45" s="25">
        <v>698.34699999999998</v>
      </c>
      <c r="Q45" s="8">
        <v>47118</v>
      </c>
      <c r="R45" s="25">
        <f>698.347+25</f>
        <v>723.34699999999998</v>
      </c>
    </row>
    <row r="46" spans="1:18" ht="90" x14ac:dyDescent="0.25">
      <c r="A46" s="16">
        <v>39</v>
      </c>
      <c r="B46" s="27" t="s">
        <v>148</v>
      </c>
      <c r="C46" s="28" t="s">
        <v>149</v>
      </c>
      <c r="D46" s="7">
        <v>7706757331</v>
      </c>
      <c r="E46" s="29" t="s">
        <v>154</v>
      </c>
      <c r="F46" s="7" t="s">
        <v>21</v>
      </c>
      <c r="G46" s="4" t="s">
        <v>151</v>
      </c>
      <c r="H46" s="7" t="s">
        <v>152</v>
      </c>
      <c r="I46" s="7" t="s">
        <v>32</v>
      </c>
      <c r="J46" s="7" t="s">
        <v>128</v>
      </c>
      <c r="K46" s="7" t="s">
        <v>142</v>
      </c>
      <c r="L46" s="8">
        <v>44998</v>
      </c>
      <c r="M46" s="7" t="s">
        <v>26</v>
      </c>
      <c r="N46" s="8">
        <v>50770</v>
      </c>
      <c r="O46" s="8">
        <v>50770</v>
      </c>
      <c r="P46" s="25">
        <v>1546.24</v>
      </c>
      <c r="Q46" s="8">
        <v>47118</v>
      </c>
      <c r="R46" s="25">
        <f>1546.24+25</f>
        <v>1571.24</v>
      </c>
    </row>
    <row r="47" spans="1:18" ht="165" x14ac:dyDescent="0.25">
      <c r="A47" s="16">
        <v>40</v>
      </c>
      <c r="B47" s="27" t="s">
        <v>155</v>
      </c>
      <c r="C47" s="28" t="s">
        <v>156</v>
      </c>
      <c r="D47" s="7">
        <v>4726004059</v>
      </c>
      <c r="E47" s="28" t="s">
        <v>157</v>
      </c>
      <c r="F47" s="7" t="s">
        <v>21</v>
      </c>
      <c r="G47" s="4" t="s">
        <v>158</v>
      </c>
      <c r="H47" s="4" t="s">
        <v>159</v>
      </c>
      <c r="I47" s="7" t="s">
        <v>32</v>
      </c>
      <c r="J47" s="7" t="s">
        <v>128</v>
      </c>
      <c r="K47" s="7" t="s">
        <v>109</v>
      </c>
      <c r="L47" s="8">
        <v>44610</v>
      </c>
      <c r="M47" s="7" t="s">
        <v>26</v>
      </c>
      <c r="N47" s="8">
        <v>49856</v>
      </c>
      <c r="O47" s="8">
        <v>49856</v>
      </c>
      <c r="P47" s="25">
        <f>857.20554</f>
        <v>857.20554000000004</v>
      </c>
      <c r="Q47" s="8">
        <v>45170</v>
      </c>
      <c r="R47" s="25">
        <v>857.20554000000004</v>
      </c>
    </row>
    <row r="48" spans="1:18" ht="105" x14ac:dyDescent="0.25">
      <c r="A48" s="16">
        <v>41</v>
      </c>
      <c r="B48" s="27" t="s">
        <v>160</v>
      </c>
      <c r="C48" s="28" t="s">
        <v>156</v>
      </c>
      <c r="D48" s="7">
        <v>4726004059</v>
      </c>
      <c r="E48" s="29" t="s">
        <v>161</v>
      </c>
      <c r="F48" s="4" t="s">
        <v>162</v>
      </c>
      <c r="G48" s="4" t="s">
        <v>158</v>
      </c>
      <c r="H48" s="4" t="s">
        <v>159</v>
      </c>
      <c r="I48" s="7" t="s">
        <v>32</v>
      </c>
      <c r="J48" s="7" t="s">
        <v>128</v>
      </c>
      <c r="K48" s="7" t="s">
        <v>109</v>
      </c>
      <c r="L48" s="8">
        <v>45547</v>
      </c>
      <c r="M48" s="7" t="s">
        <v>26</v>
      </c>
      <c r="N48" s="8">
        <v>51866</v>
      </c>
      <c r="O48" s="8">
        <v>51866</v>
      </c>
      <c r="P48" s="25">
        <f>2049.7059</f>
        <v>2049.7058999999999</v>
      </c>
      <c r="Q48" s="26" t="s">
        <v>163</v>
      </c>
      <c r="R48" s="25">
        <f>P48</f>
        <v>2049.7058999999999</v>
      </c>
    </row>
    <row r="49" spans="1:18" ht="150" x14ac:dyDescent="0.25">
      <c r="A49" s="16">
        <v>42</v>
      </c>
      <c r="B49" s="16" t="s">
        <v>80</v>
      </c>
      <c r="C49" s="30" t="s">
        <v>164</v>
      </c>
      <c r="D49" s="31">
        <v>5902817382</v>
      </c>
      <c r="E49" s="16" t="s">
        <v>165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150" x14ac:dyDescent="0.25">
      <c r="A50" s="16">
        <v>43</v>
      </c>
      <c r="B50" s="16" t="s">
        <v>80</v>
      </c>
      <c r="C50" s="30" t="s">
        <v>164</v>
      </c>
      <c r="D50" s="31">
        <v>5902817382</v>
      </c>
      <c r="E50" s="16" t="s">
        <v>165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ht="105" x14ac:dyDescent="0.25">
      <c r="A51" s="16">
        <v>44</v>
      </c>
      <c r="B51" s="16" t="s">
        <v>166</v>
      </c>
      <c r="C51" s="30" t="s">
        <v>167</v>
      </c>
      <c r="D51" s="31">
        <v>5911077166</v>
      </c>
      <c r="E51" s="16" t="s">
        <v>168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</row>
    <row r="52" spans="1:18" ht="150" x14ac:dyDescent="0.25">
      <c r="A52" s="16">
        <v>45</v>
      </c>
      <c r="B52" s="16" t="s">
        <v>169</v>
      </c>
      <c r="C52" s="30" t="s">
        <v>170</v>
      </c>
      <c r="D52" s="31">
        <v>3661078386</v>
      </c>
      <c r="E52" s="16" t="s">
        <v>171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ht="120" x14ac:dyDescent="0.25">
      <c r="A53" s="16">
        <v>46</v>
      </c>
      <c r="B53" s="16" t="s">
        <v>172</v>
      </c>
      <c r="C53" s="30" t="s">
        <v>173</v>
      </c>
      <c r="D53" s="31">
        <v>7728778215</v>
      </c>
      <c r="E53" s="16" t="s">
        <v>174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ht="120" x14ac:dyDescent="0.25">
      <c r="A54" s="16">
        <v>47</v>
      </c>
      <c r="B54" s="16" t="s">
        <v>169</v>
      </c>
      <c r="C54" s="32" t="s">
        <v>175</v>
      </c>
      <c r="D54" s="32">
        <v>3661079069</v>
      </c>
      <c r="E54" s="16" t="s">
        <v>176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</row>
    <row r="55" spans="1:18" ht="135" x14ac:dyDescent="0.25">
      <c r="A55" s="16">
        <v>48</v>
      </c>
      <c r="B55" s="16" t="s">
        <v>177</v>
      </c>
      <c r="C55" s="32" t="s">
        <v>178</v>
      </c>
      <c r="D55" s="32">
        <v>6312110828</v>
      </c>
      <c r="E55" s="16" t="s">
        <v>179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</row>
    <row r="56" spans="1:18" ht="120" x14ac:dyDescent="0.25">
      <c r="A56" s="16">
        <v>49</v>
      </c>
      <c r="B56" s="16" t="s">
        <v>180</v>
      </c>
      <c r="C56" s="32" t="s">
        <v>181</v>
      </c>
      <c r="D56" s="32">
        <v>1001291146</v>
      </c>
      <c r="E56" s="16" t="s">
        <v>182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</row>
    <row r="57" spans="1:18" ht="90" x14ac:dyDescent="0.25">
      <c r="A57" s="16">
        <v>50</v>
      </c>
      <c r="B57" s="16" t="s">
        <v>183</v>
      </c>
      <c r="C57" s="33" t="s">
        <v>184</v>
      </c>
      <c r="D57" s="32">
        <v>2801254956</v>
      </c>
      <c r="E57" s="16" t="s">
        <v>185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ht="105" x14ac:dyDescent="0.25">
      <c r="A58" s="16">
        <v>51</v>
      </c>
      <c r="B58" s="30" t="s">
        <v>186</v>
      </c>
      <c r="C58" s="30" t="s">
        <v>187</v>
      </c>
      <c r="D58" s="31">
        <v>6503000456</v>
      </c>
      <c r="E58" s="30" t="s">
        <v>188</v>
      </c>
      <c r="F58" s="31" t="s">
        <v>21</v>
      </c>
      <c r="G58" s="34" t="s">
        <v>158</v>
      </c>
      <c r="H58" s="34" t="s">
        <v>189</v>
      </c>
      <c r="I58" s="32" t="s">
        <v>190</v>
      </c>
      <c r="J58" s="32" t="s">
        <v>191</v>
      </c>
      <c r="K58" s="32" t="s">
        <v>44</v>
      </c>
      <c r="L58" s="35">
        <v>44488</v>
      </c>
      <c r="M58" s="34" t="s">
        <v>26</v>
      </c>
      <c r="N58" s="35">
        <v>53692</v>
      </c>
      <c r="O58" s="35">
        <v>53692</v>
      </c>
      <c r="P58" s="36">
        <f>3995302.24472568/1000/1.2</f>
        <v>3329.4185372714001</v>
      </c>
      <c r="Q58" s="37">
        <v>47818</v>
      </c>
      <c r="R58" s="38"/>
    </row>
    <row r="59" spans="1:18" ht="90" x14ac:dyDescent="0.25">
      <c r="A59" s="16">
        <v>52</v>
      </c>
      <c r="B59" s="30" t="s">
        <v>192</v>
      </c>
      <c r="C59" s="30" t="s">
        <v>193</v>
      </c>
      <c r="D59" s="31">
        <v>2537139561</v>
      </c>
      <c r="E59" s="30" t="s">
        <v>194</v>
      </c>
      <c r="F59" s="31" t="s">
        <v>105</v>
      </c>
      <c r="G59" s="34" t="s">
        <v>195</v>
      </c>
      <c r="H59" s="34" t="s">
        <v>196</v>
      </c>
      <c r="I59" s="32" t="s">
        <v>197</v>
      </c>
      <c r="J59" s="32" t="s">
        <v>191</v>
      </c>
      <c r="K59" s="32" t="s">
        <v>44</v>
      </c>
      <c r="L59" s="35">
        <v>44438</v>
      </c>
      <c r="M59" s="34" t="s">
        <v>26</v>
      </c>
      <c r="N59" s="35">
        <v>52962</v>
      </c>
      <c r="O59" s="35">
        <v>52962</v>
      </c>
      <c r="P59" s="36">
        <f>2292.97054</f>
        <v>2292.9705399999998</v>
      </c>
      <c r="Q59" s="37">
        <v>52932</v>
      </c>
      <c r="R59" s="38"/>
    </row>
    <row r="60" spans="1:18" ht="120" x14ac:dyDescent="0.25">
      <c r="A60" s="16">
        <v>53</v>
      </c>
      <c r="B60" s="30" t="s">
        <v>198</v>
      </c>
      <c r="C60" s="30" t="s">
        <v>199</v>
      </c>
      <c r="D60" s="31">
        <v>6504023960</v>
      </c>
      <c r="E60" s="30" t="s">
        <v>200</v>
      </c>
      <c r="F60" s="31" t="s">
        <v>21</v>
      </c>
      <c r="G60" s="34" t="s">
        <v>158</v>
      </c>
      <c r="H60" s="34" t="s">
        <v>201</v>
      </c>
      <c r="I60" s="32" t="s">
        <v>202</v>
      </c>
      <c r="J60" s="32" t="s">
        <v>191</v>
      </c>
      <c r="K60" s="32" t="s">
        <v>44</v>
      </c>
      <c r="L60" s="35">
        <v>44498</v>
      </c>
      <c r="M60" s="34" t="s">
        <v>26</v>
      </c>
      <c r="N60" s="35">
        <v>53327</v>
      </c>
      <c r="O60" s="35">
        <v>53327</v>
      </c>
      <c r="P60" s="36">
        <f>6376.54592/1.2</f>
        <v>5313.7882666666665</v>
      </c>
      <c r="Q60" s="37">
        <v>47818</v>
      </c>
      <c r="R60" s="38"/>
    </row>
    <row r="61" spans="1:18" ht="105" x14ac:dyDescent="0.25">
      <c r="A61" s="16">
        <v>54</v>
      </c>
      <c r="B61" s="30" t="s">
        <v>203</v>
      </c>
      <c r="C61" s="30" t="s">
        <v>204</v>
      </c>
      <c r="D61" s="31">
        <v>2521016606</v>
      </c>
      <c r="E61" s="30" t="s">
        <v>205</v>
      </c>
      <c r="F61" s="31" t="s">
        <v>21</v>
      </c>
      <c r="G61" s="34" t="s">
        <v>195</v>
      </c>
      <c r="H61" s="34" t="s">
        <v>206</v>
      </c>
      <c r="I61" s="32" t="s">
        <v>206</v>
      </c>
      <c r="J61" s="32" t="s">
        <v>191</v>
      </c>
      <c r="K61" s="32" t="s">
        <v>44</v>
      </c>
      <c r="L61" s="35">
        <v>44081</v>
      </c>
      <c r="M61" s="34" t="s">
        <v>26</v>
      </c>
      <c r="N61" s="35">
        <v>48944</v>
      </c>
      <c r="O61" s="35">
        <v>48944</v>
      </c>
      <c r="P61" s="36">
        <f>374.548/1.2</f>
        <v>312.12333333333333</v>
      </c>
      <c r="Q61" s="37">
        <v>44531</v>
      </c>
      <c r="R61" s="38"/>
    </row>
    <row r="62" spans="1:18" ht="120" x14ac:dyDescent="0.25">
      <c r="A62" s="16">
        <v>55</v>
      </c>
      <c r="B62" s="30" t="s">
        <v>207</v>
      </c>
      <c r="C62" s="30" t="s">
        <v>208</v>
      </c>
      <c r="D62" s="31">
        <v>4105097580</v>
      </c>
      <c r="E62" s="30" t="s">
        <v>209</v>
      </c>
      <c r="F62" s="31" t="s">
        <v>21</v>
      </c>
      <c r="G62" s="34" t="s">
        <v>210</v>
      </c>
      <c r="H62" s="34" t="s">
        <v>211</v>
      </c>
      <c r="I62" s="32" t="s">
        <v>211</v>
      </c>
      <c r="J62" s="32" t="s">
        <v>191</v>
      </c>
      <c r="K62" s="32" t="s">
        <v>44</v>
      </c>
      <c r="L62" s="35">
        <v>44046</v>
      </c>
      <c r="M62" s="34" t="s">
        <v>26</v>
      </c>
      <c r="N62" s="35">
        <v>52962</v>
      </c>
      <c r="O62" s="35">
        <v>52962</v>
      </c>
      <c r="P62" s="36">
        <f>403.70056</f>
        <v>403.70056</v>
      </c>
      <c r="Q62" s="37">
        <v>44896</v>
      </c>
      <c r="R62" s="38"/>
    </row>
    <row r="63" spans="1:18" ht="90" x14ac:dyDescent="0.25">
      <c r="A63" s="16">
        <v>56</v>
      </c>
      <c r="B63" s="30" t="s">
        <v>212</v>
      </c>
      <c r="C63" s="30" t="s">
        <v>213</v>
      </c>
      <c r="D63" s="31">
        <v>2512466990</v>
      </c>
      <c r="E63" s="30" t="s">
        <v>214</v>
      </c>
      <c r="F63" s="31" t="s">
        <v>105</v>
      </c>
      <c r="G63" s="34" t="s">
        <v>215</v>
      </c>
      <c r="H63" s="34" t="s">
        <v>216</v>
      </c>
      <c r="I63" s="32" t="s">
        <v>217</v>
      </c>
      <c r="J63" s="32" t="s">
        <v>191</v>
      </c>
      <c r="K63" s="32" t="s">
        <v>44</v>
      </c>
      <c r="L63" s="35">
        <v>44460</v>
      </c>
      <c r="M63" s="34" t="s">
        <v>26</v>
      </c>
      <c r="N63" s="35">
        <v>53478</v>
      </c>
      <c r="O63" s="35">
        <v>53478</v>
      </c>
      <c r="P63" s="36">
        <f>2583.6031</f>
        <v>2583.6030999999998</v>
      </c>
      <c r="Q63" s="37">
        <v>50010</v>
      </c>
      <c r="R63" s="38"/>
    </row>
    <row r="64" spans="1:18" ht="105" x14ac:dyDescent="0.25">
      <c r="A64" s="16">
        <v>57</v>
      </c>
      <c r="B64" s="30" t="s">
        <v>212</v>
      </c>
      <c r="C64" s="30" t="s">
        <v>218</v>
      </c>
      <c r="D64" s="31">
        <v>2724248296</v>
      </c>
      <c r="E64" s="30" t="s">
        <v>219</v>
      </c>
      <c r="F64" s="31" t="s">
        <v>105</v>
      </c>
      <c r="G64" s="34" t="s">
        <v>215</v>
      </c>
      <c r="H64" s="34" t="s">
        <v>220</v>
      </c>
      <c r="I64" s="32" t="s">
        <v>220</v>
      </c>
      <c r="J64" s="32" t="s">
        <v>191</v>
      </c>
      <c r="K64" s="32" t="s">
        <v>44</v>
      </c>
      <c r="L64" s="35">
        <v>44803</v>
      </c>
      <c r="M64" s="34" t="s">
        <v>26</v>
      </c>
      <c r="N64" s="35">
        <v>54209</v>
      </c>
      <c r="O64" s="35">
        <v>54209</v>
      </c>
      <c r="P64" s="36">
        <f>5935.734/1.2</f>
        <v>4946.4450000000006</v>
      </c>
      <c r="Q64" s="37">
        <v>51836</v>
      </c>
      <c r="R64" s="38"/>
    </row>
    <row r="65" spans="1:18" ht="105" x14ac:dyDescent="0.25">
      <c r="A65" s="16">
        <v>58</v>
      </c>
      <c r="B65" s="30" t="s">
        <v>221</v>
      </c>
      <c r="C65" s="30" t="s">
        <v>222</v>
      </c>
      <c r="D65" s="31">
        <v>7608037021</v>
      </c>
      <c r="E65" s="30" t="s">
        <v>223</v>
      </c>
      <c r="F65" s="31" t="s">
        <v>21</v>
      </c>
      <c r="G65" s="34" t="s">
        <v>224</v>
      </c>
      <c r="H65" s="34" t="s">
        <v>225</v>
      </c>
      <c r="I65" s="32" t="s">
        <v>225</v>
      </c>
      <c r="J65" s="32" t="s">
        <v>191</v>
      </c>
      <c r="K65" s="32" t="s">
        <v>44</v>
      </c>
      <c r="L65" s="35">
        <v>44179</v>
      </c>
      <c r="M65" s="34" t="s">
        <v>26</v>
      </c>
      <c r="N65" s="35">
        <v>53310</v>
      </c>
      <c r="O65" s="35">
        <v>53310</v>
      </c>
      <c r="P65" s="36">
        <f>10181.59</f>
        <v>10181.59</v>
      </c>
      <c r="Q65" s="37">
        <v>52201</v>
      </c>
      <c r="R65" s="38"/>
    </row>
    <row r="66" spans="1:18" ht="120" x14ac:dyDescent="0.25">
      <c r="A66" s="16">
        <v>59</v>
      </c>
      <c r="B66" s="39" t="s">
        <v>226</v>
      </c>
      <c r="C66" s="3" t="s">
        <v>227</v>
      </c>
      <c r="D66" s="2">
        <v>5003046281</v>
      </c>
      <c r="E66" s="3" t="s">
        <v>228</v>
      </c>
      <c r="F66" s="2" t="s">
        <v>21</v>
      </c>
      <c r="G66" s="3" t="s">
        <v>229</v>
      </c>
      <c r="H66" s="3" t="s">
        <v>226</v>
      </c>
      <c r="I66" s="4" t="s">
        <v>230</v>
      </c>
      <c r="J66" s="2" t="s">
        <v>231</v>
      </c>
      <c r="K66" s="3" t="s">
        <v>232</v>
      </c>
      <c r="L66" s="5">
        <v>41694</v>
      </c>
      <c r="M66" s="2" t="s">
        <v>26</v>
      </c>
      <c r="N66" s="5">
        <v>50460</v>
      </c>
      <c r="O66" s="2">
        <v>25</v>
      </c>
      <c r="P66" s="2">
        <v>21.5</v>
      </c>
      <c r="Q66" s="2" t="s">
        <v>26</v>
      </c>
      <c r="R66" s="2">
        <v>21.5</v>
      </c>
    </row>
    <row r="67" spans="1:18" ht="120" x14ac:dyDescent="0.25">
      <c r="A67" s="16">
        <v>60</v>
      </c>
      <c r="B67" s="39" t="s">
        <v>233</v>
      </c>
      <c r="C67" s="3" t="s">
        <v>227</v>
      </c>
      <c r="D67" s="2">
        <v>5003046281</v>
      </c>
      <c r="E67" s="3" t="s">
        <v>26</v>
      </c>
      <c r="F67" s="2" t="s">
        <v>21</v>
      </c>
      <c r="G67" s="3" t="s">
        <v>229</v>
      </c>
      <c r="H67" s="3" t="s">
        <v>233</v>
      </c>
      <c r="I67" s="4" t="s">
        <v>230</v>
      </c>
      <c r="J67" s="2" t="s">
        <v>231</v>
      </c>
      <c r="K67" s="3" t="s">
        <v>232</v>
      </c>
      <c r="L67" s="5">
        <v>41697</v>
      </c>
      <c r="M67" s="2" t="s">
        <v>26</v>
      </c>
      <c r="N67" s="5">
        <v>50463</v>
      </c>
      <c r="O67" s="2">
        <v>25</v>
      </c>
      <c r="P67" s="2">
        <v>80.400000000000006</v>
      </c>
      <c r="Q67" s="2" t="s">
        <v>26</v>
      </c>
      <c r="R67" s="2">
        <v>80.400000000000006</v>
      </c>
    </row>
    <row r="68" spans="1:18" ht="120" x14ac:dyDescent="0.25">
      <c r="A68" s="16">
        <v>61</v>
      </c>
      <c r="B68" s="3" t="s">
        <v>234</v>
      </c>
      <c r="C68" s="3" t="s">
        <v>227</v>
      </c>
      <c r="D68" s="2">
        <v>5003046281</v>
      </c>
      <c r="E68" s="3" t="s">
        <v>26</v>
      </c>
      <c r="F68" s="2" t="s">
        <v>21</v>
      </c>
      <c r="G68" s="3" t="s">
        <v>229</v>
      </c>
      <c r="H68" s="3" t="s">
        <v>234</v>
      </c>
      <c r="I68" s="4" t="s">
        <v>230</v>
      </c>
      <c r="J68" s="2" t="s">
        <v>231</v>
      </c>
      <c r="K68" s="3" t="s">
        <v>232</v>
      </c>
      <c r="L68" s="5">
        <v>41687</v>
      </c>
      <c r="M68" s="2" t="s">
        <v>26</v>
      </c>
      <c r="N68" s="5">
        <v>50453</v>
      </c>
      <c r="O68" s="2">
        <v>25</v>
      </c>
      <c r="P68" s="2">
        <v>116</v>
      </c>
      <c r="Q68" s="2" t="s">
        <v>26</v>
      </c>
      <c r="R68" s="2">
        <v>116</v>
      </c>
    </row>
    <row r="69" spans="1:18" ht="120" x14ac:dyDescent="0.25">
      <c r="A69" s="16">
        <v>62</v>
      </c>
      <c r="B69" s="3" t="s">
        <v>235</v>
      </c>
      <c r="C69" s="3" t="s">
        <v>236</v>
      </c>
      <c r="D69" s="2">
        <v>7838024362</v>
      </c>
      <c r="E69" s="3" t="s">
        <v>237</v>
      </c>
      <c r="F69" s="2" t="s">
        <v>21</v>
      </c>
      <c r="G69" s="3" t="s">
        <v>238</v>
      </c>
      <c r="H69" s="3" t="s">
        <v>239</v>
      </c>
      <c r="I69" s="4" t="s">
        <v>230</v>
      </c>
      <c r="J69" s="2" t="s">
        <v>240</v>
      </c>
      <c r="K69" s="3" t="s">
        <v>232</v>
      </c>
      <c r="L69" s="5">
        <v>42300</v>
      </c>
      <c r="M69" s="2" t="s">
        <v>26</v>
      </c>
      <c r="N69" s="5">
        <v>49605</v>
      </c>
      <c r="O69" s="2">
        <v>20</v>
      </c>
      <c r="P69" s="6">
        <v>6018.5948099999996</v>
      </c>
      <c r="Q69" s="2">
        <v>2026</v>
      </c>
      <c r="R69" s="6">
        <v>6018.5948099999996</v>
      </c>
    </row>
    <row r="70" spans="1:18" ht="199.5" customHeight="1" x14ac:dyDescent="0.25">
      <c r="A70" s="16">
        <v>63</v>
      </c>
      <c r="B70" s="3" t="s">
        <v>241</v>
      </c>
      <c r="C70" s="3" t="s">
        <v>242</v>
      </c>
      <c r="D70" s="2">
        <v>5007101649</v>
      </c>
      <c r="E70" s="3" t="s">
        <v>243</v>
      </c>
      <c r="F70" s="2" t="s">
        <v>21</v>
      </c>
      <c r="G70" s="3" t="s">
        <v>224</v>
      </c>
      <c r="H70" s="3" t="s">
        <v>241</v>
      </c>
      <c r="I70" s="4" t="s">
        <v>244</v>
      </c>
      <c r="J70" s="2" t="s">
        <v>240</v>
      </c>
      <c r="K70" s="3" t="s">
        <v>232</v>
      </c>
      <c r="L70" s="5">
        <v>43425</v>
      </c>
      <c r="M70" s="2" t="s">
        <v>26</v>
      </c>
      <c r="N70" s="5">
        <v>52556</v>
      </c>
      <c r="O70" s="2">
        <v>25</v>
      </c>
      <c r="P70" s="6">
        <v>1023.29</v>
      </c>
      <c r="Q70" s="2">
        <v>2023</v>
      </c>
      <c r="R70" s="6">
        <v>1023.29</v>
      </c>
    </row>
    <row r="71" spans="1:18" ht="247.5" customHeight="1" x14ac:dyDescent="0.25">
      <c r="A71" s="16">
        <v>64</v>
      </c>
      <c r="B71" s="3" t="s">
        <v>245</v>
      </c>
      <c r="C71" s="3" t="s">
        <v>242</v>
      </c>
      <c r="D71" s="2">
        <v>5007101649</v>
      </c>
      <c r="E71" s="3" t="s">
        <v>246</v>
      </c>
      <c r="F71" s="2" t="s">
        <v>21</v>
      </c>
      <c r="G71" s="3" t="s">
        <v>224</v>
      </c>
      <c r="H71" s="3" t="s">
        <v>245</v>
      </c>
      <c r="I71" s="4" t="s">
        <v>247</v>
      </c>
      <c r="J71" s="2" t="s">
        <v>240</v>
      </c>
      <c r="K71" s="3" t="s">
        <v>232</v>
      </c>
      <c r="L71" s="5">
        <v>43425</v>
      </c>
      <c r="M71" s="2" t="s">
        <v>26</v>
      </c>
      <c r="N71" s="5">
        <v>52556</v>
      </c>
      <c r="O71" s="2">
        <v>25</v>
      </c>
      <c r="P71" s="6">
        <v>1082.1300000000001</v>
      </c>
      <c r="Q71" s="2">
        <v>2025</v>
      </c>
      <c r="R71" s="6">
        <v>1082.1300000000001</v>
      </c>
    </row>
    <row r="72" spans="1:18" ht="150" x14ac:dyDescent="0.25">
      <c r="A72" s="16">
        <v>65</v>
      </c>
      <c r="B72" s="4" t="s">
        <v>248</v>
      </c>
      <c r="C72" s="4" t="s">
        <v>242</v>
      </c>
      <c r="D72" s="7">
        <v>5007101649</v>
      </c>
      <c r="E72" s="4" t="s">
        <v>249</v>
      </c>
      <c r="F72" s="7" t="s">
        <v>21</v>
      </c>
      <c r="G72" s="4" t="s">
        <v>224</v>
      </c>
      <c r="H72" s="4" t="s">
        <v>248</v>
      </c>
      <c r="I72" s="4" t="s">
        <v>250</v>
      </c>
      <c r="J72" s="7" t="s">
        <v>240</v>
      </c>
      <c r="K72" s="4" t="s">
        <v>232</v>
      </c>
      <c r="L72" s="8">
        <v>43553</v>
      </c>
      <c r="M72" s="7" t="s">
        <v>26</v>
      </c>
      <c r="N72" s="8">
        <v>52685</v>
      </c>
      <c r="O72" s="7">
        <v>25</v>
      </c>
      <c r="P72" s="6">
        <v>3132.99</v>
      </c>
      <c r="Q72" s="7">
        <v>2026</v>
      </c>
      <c r="R72" s="9">
        <v>3132.99</v>
      </c>
    </row>
    <row r="73" spans="1:18" ht="217.5" customHeight="1" x14ac:dyDescent="0.25">
      <c r="A73" s="16">
        <v>66</v>
      </c>
      <c r="B73" s="4" t="s">
        <v>251</v>
      </c>
      <c r="C73" s="4" t="s">
        <v>242</v>
      </c>
      <c r="D73" s="7">
        <v>5007101649</v>
      </c>
      <c r="E73" s="4" t="s">
        <v>252</v>
      </c>
      <c r="F73" s="7" t="s">
        <v>21</v>
      </c>
      <c r="G73" s="4" t="s">
        <v>224</v>
      </c>
      <c r="H73" s="4" t="s">
        <v>251</v>
      </c>
      <c r="I73" s="4" t="s">
        <v>253</v>
      </c>
      <c r="J73" s="7" t="s">
        <v>240</v>
      </c>
      <c r="K73" s="4" t="s">
        <v>232</v>
      </c>
      <c r="L73" s="8">
        <v>43553</v>
      </c>
      <c r="M73" s="7" t="s">
        <v>26</v>
      </c>
      <c r="N73" s="8">
        <v>52685</v>
      </c>
      <c r="O73" s="7">
        <v>25</v>
      </c>
      <c r="P73" s="2">
        <v>637.20000000000005</v>
      </c>
      <c r="Q73" s="7">
        <v>2024</v>
      </c>
      <c r="R73" s="7">
        <v>637.20000000000005</v>
      </c>
    </row>
    <row r="74" spans="1:18" ht="214.5" customHeight="1" x14ac:dyDescent="0.25">
      <c r="A74" s="16">
        <v>67</v>
      </c>
      <c r="B74" s="4" t="s">
        <v>254</v>
      </c>
      <c r="C74" s="4" t="s">
        <v>242</v>
      </c>
      <c r="D74" s="7">
        <v>5007101649</v>
      </c>
      <c r="E74" s="4" t="s">
        <v>255</v>
      </c>
      <c r="F74" s="7" t="s">
        <v>21</v>
      </c>
      <c r="G74" s="4" t="s">
        <v>224</v>
      </c>
      <c r="H74" s="4" t="s">
        <v>254</v>
      </c>
      <c r="I74" s="4" t="s">
        <v>256</v>
      </c>
      <c r="J74" s="7" t="s">
        <v>240</v>
      </c>
      <c r="K74" s="4" t="s">
        <v>232</v>
      </c>
      <c r="L74" s="8">
        <v>43553</v>
      </c>
      <c r="M74" s="7" t="s">
        <v>26</v>
      </c>
      <c r="N74" s="8">
        <v>52685</v>
      </c>
      <c r="O74" s="7">
        <v>25</v>
      </c>
      <c r="P74" s="2">
        <v>7.13</v>
      </c>
      <c r="Q74" s="7">
        <v>2023</v>
      </c>
      <c r="R74" s="7">
        <v>7.13</v>
      </c>
    </row>
    <row r="75" spans="1:18" ht="150" x14ac:dyDescent="0.25">
      <c r="A75" s="16">
        <v>68</v>
      </c>
      <c r="B75" s="4" t="s">
        <v>257</v>
      </c>
      <c r="C75" s="4" t="s">
        <v>242</v>
      </c>
      <c r="D75" s="7">
        <v>5007101649</v>
      </c>
      <c r="E75" s="4" t="s">
        <v>258</v>
      </c>
      <c r="F75" s="7" t="s">
        <v>21</v>
      </c>
      <c r="G75" s="4" t="s">
        <v>224</v>
      </c>
      <c r="H75" s="4" t="s">
        <v>257</v>
      </c>
      <c r="I75" s="4" t="s">
        <v>259</v>
      </c>
      <c r="J75" s="7" t="s">
        <v>240</v>
      </c>
      <c r="K75" s="4" t="s">
        <v>232</v>
      </c>
      <c r="L75" s="8">
        <v>44491</v>
      </c>
      <c r="M75" s="7" t="s">
        <v>26</v>
      </c>
      <c r="N75" s="8">
        <v>53257</v>
      </c>
      <c r="O75" s="7">
        <v>25</v>
      </c>
      <c r="P75" s="6">
        <v>16838.05</v>
      </c>
      <c r="Q75" s="7">
        <v>2045</v>
      </c>
      <c r="R75" s="9">
        <v>16838.05</v>
      </c>
    </row>
    <row r="76" spans="1:18" ht="180" x14ac:dyDescent="0.25">
      <c r="A76" s="16">
        <v>69</v>
      </c>
      <c r="B76" s="4" t="s">
        <v>260</v>
      </c>
      <c r="C76" s="4" t="s">
        <v>242</v>
      </c>
      <c r="D76" s="7">
        <v>5007101649</v>
      </c>
      <c r="E76" s="4" t="s">
        <v>261</v>
      </c>
      <c r="F76" s="7" t="s">
        <v>21</v>
      </c>
      <c r="G76" s="4" t="s">
        <v>224</v>
      </c>
      <c r="H76" s="4" t="s">
        <v>260</v>
      </c>
      <c r="I76" s="4" t="s">
        <v>262</v>
      </c>
      <c r="J76" s="7" t="s">
        <v>240</v>
      </c>
      <c r="K76" s="4" t="s">
        <v>232</v>
      </c>
      <c r="L76" s="8">
        <v>44491</v>
      </c>
      <c r="M76" s="7" t="s">
        <v>26</v>
      </c>
      <c r="N76" s="8">
        <v>53257</v>
      </c>
      <c r="O76" s="7">
        <v>25</v>
      </c>
      <c r="P76" s="6">
        <v>9802.48</v>
      </c>
      <c r="Q76" s="7">
        <v>2045</v>
      </c>
      <c r="R76" s="9">
        <v>9802.48</v>
      </c>
    </row>
    <row r="77" spans="1:18" ht="210" x14ac:dyDescent="0.25">
      <c r="A77" s="16">
        <v>70</v>
      </c>
      <c r="B77" s="4" t="s">
        <v>263</v>
      </c>
      <c r="C77" s="4" t="s">
        <v>242</v>
      </c>
      <c r="D77" s="7">
        <v>5007101649</v>
      </c>
      <c r="E77" s="4" t="s">
        <v>264</v>
      </c>
      <c r="F77" s="7" t="s">
        <v>21</v>
      </c>
      <c r="G77" s="4" t="s">
        <v>224</v>
      </c>
      <c r="H77" s="4" t="s">
        <v>263</v>
      </c>
      <c r="I77" s="4" t="s">
        <v>265</v>
      </c>
      <c r="J77" s="7" t="s">
        <v>240</v>
      </c>
      <c r="K77" s="4" t="s">
        <v>232</v>
      </c>
      <c r="L77" s="8">
        <v>44491</v>
      </c>
      <c r="M77" s="7" t="s">
        <v>26</v>
      </c>
      <c r="N77" s="8">
        <v>53257</v>
      </c>
      <c r="O77" s="7">
        <v>25</v>
      </c>
      <c r="P77" s="6">
        <v>23744.26</v>
      </c>
      <c r="Q77" s="7">
        <v>2045</v>
      </c>
      <c r="R77" s="9">
        <v>23744.26</v>
      </c>
    </row>
    <row r="78" spans="1:18" ht="150" x14ac:dyDescent="0.25">
      <c r="A78" s="16">
        <v>71</v>
      </c>
      <c r="B78" s="4" t="s">
        <v>266</v>
      </c>
      <c r="C78" s="4" t="s">
        <v>242</v>
      </c>
      <c r="D78" s="7">
        <v>5007101649</v>
      </c>
      <c r="E78" s="4" t="s">
        <v>267</v>
      </c>
      <c r="F78" s="7" t="s">
        <v>21</v>
      </c>
      <c r="G78" s="4" t="s">
        <v>224</v>
      </c>
      <c r="H78" s="4" t="s">
        <v>266</v>
      </c>
      <c r="I78" s="4" t="s">
        <v>230</v>
      </c>
      <c r="J78" s="7" t="s">
        <v>240</v>
      </c>
      <c r="K78" s="4" t="s">
        <v>232</v>
      </c>
      <c r="L78" s="8">
        <v>44491</v>
      </c>
      <c r="M78" s="7" t="s">
        <v>26</v>
      </c>
      <c r="N78" s="8">
        <v>53257</v>
      </c>
      <c r="O78" s="7">
        <v>25</v>
      </c>
      <c r="P78" s="6">
        <v>14358.98</v>
      </c>
      <c r="Q78" s="7">
        <v>2045</v>
      </c>
      <c r="R78" s="9">
        <v>14358.98</v>
      </c>
    </row>
    <row r="79" spans="1:18" ht="120" x14ac:dyDescent="0.25">
      <c r="A79" s="16">
        <v>72</v>
      </c>
      <c r="B79" s="4" t="s">
        <v>268</v>
      </c>
      <c r="C79" s="4" t="s">
        <v>269</v>
      </c>
      <c r="D79" s="7">
        <v>4345268905</v>
      </c>
      <c r="E79" s="4" t="s">
        <v>270</v>
      </c>
      <c r="F79" s="7" t="s">
        <v>21</v>
      </c>
      <c r="G79" s="4" t="s">
        <v>40</v>
      </c>
      <c r="H79" s="4" t="s">
        <v>271</v>
      </c>
      <c r="I79" s="4" t="s">
        <v>230</v>
      </c>
      <c r="J79" s="7" t="s">
        <v>240</v>
      </c>
      <c r="K79" s="4" t="s">
        <v>232</v>
      </c>
      <c r="L79" s="8">
        <v>43958</v>
      </c>
      <c r="M79" s="7" t="s">
        <v>26</v>
      </c>
      <c r="N79" s="8">
        <v>51263</v>
      </c>
      <c r="O79" s="7">
        <v>20</v>
      </c>
      <c r="P79" s="10">
        <f>R79</f>
        <v>64.219752</v>
      </c>
      <c r="Q79" s="7">
        <v>2039</v>
      </c>
      <c r="R79" s="10">
        <v>64.219752</v>
      </c>
    </row>
    <row r="80" spans="1:18" ht="120" x14ac:dyDescent="0.25">
      <c r="A80" s="16">
        <v>73</v>
      </c>
      <c r="B80" s="4" t="s">
        <v>272</v>
      </c>
      <c r="C80" s="4" t="s">
        <v>269</v>
      </c>
      <c r="D80" s="7">
        <v>4345268905</v>
      </c>
      <c r="E80" s="4" t="s">
        <v>273</v>
      </c>
      <c r="F80" s="7" t="s">
        <v>21</v>
      </c>
      <c r="G80" s="4" t="s">
        <v>40</v>
      </c>
      <c r="H80" s="4" t="s">
        <v>274</v>
      </c>
      <c r="I80" s="4" t="s">
        <v>230</v>
      </c>
      <c r="J80" s="7" t="s">
        <v>240</v>
      </c>
      <c r="K80" s="4" t="s">
        <v>232</v>
      </c>
      <c r="L80" s="8">
        <v>43959</v>
      </c>
      <c r="M80" s="7" t="s">
        <v>26</v>
      </c>
      <c r="N80" s="8">
        <v>51264</v>
      </c>
      <c r="O80" s="7">
        <v>20</v>
      </c>
      <c r="P80" s="10">
        <f>R80</f>
        <v>17.646215999999999</v>
      </c>
      <c r="Q80" s="7">
        <v>2031</v>
      </c>
      <c r="R80" s="10">
        <v>17.646215999999999</v>
      </c>
    </row>
    <row r="81" spans="1:18" ht="120" x14ac:dyDescent="0.25">
      <c r="A81" s="16">
        <v>74</v>
      </c>
      <c r="B81" s="4" t="s">
        <v>275</v>
      </c>
      <c r="C81" s="4" t="s">
        <v>276</v>
      </c>
      <c r="D81" s="7">
        <v>1827019419</v>
      </c>
      <c r="E81" s="4" t="s">
        <v>277</v>
      </c>
      <c r="F81" s="7" t="s">
        <v>21</v>
      </c>
      <c r="G81" s="4" t="s">
        <v>278</v>
      </c>
      <c r="H81" s="4" t="s">
        <v>275</v>
      </c>
      <c r="I81" s="4" t="s">
        <v>230</v>
      </c>
      <c r="J81" s="7" t="s">
        <v>231</v>
      </c>
      <c r="K81" s="4" t="s">
        <v>232</v>
      </c>
      <c r="L81" s="8">
        <v>43137</v>
      </c>
      <c r="M81" s="7" t="s">
        <v>26</v>
      </c>
      <c r="N81" s="7">
        <v>2042</v>
      </c>
      <c r="O81" s="7">
        <v>24</v>
      </c>
      <c r="P81" s="40" t="e">
        <f>#REF!+#REF!</f>
        <v>#REF!</v>
      </c>
      <c r="Q81" s="7">
        <v>2042</v>
      </c>
      <c r="R81" s="10" t="e">
        <f>P81</f>
        <v>#REF!</v>
      </c>
    </row>
    <row r="82" spans="1:18" ht="150" x14ac:dyDescent="0.25">
      <c r="A82" s="16">
        <v>75</v>
      </c>
      <c r="B82" s="4" t="s">
        <v>279</v>
      </c>
      <c r="C82" s="4" t="s">
        <v>280</v>
      </c>
      <c r="D82" s="7">
        <v>3523011161</v>
      </c>
      <c r="E82" s="4" t="s">
        <v>281</v>
      </c>
      <c r="F82" s="7" t="s">
        <v>21</v>
      </c>
      <c r="G82" s="4" t="s">
        <v>282</v>
      </c>
      <c r="H82" s="4" t="s">
        <v>279</v>
      </c>
      <c r="I82" s="4" t="s">
        <v>230</v>
      </c>
      <c r="J82" s="7" t="s">
        <v>231</v>
      </c>
      <c r="K82" s="4" t="s">
        <v>232</v>
      </c>
      <c r="L82" s="7" t="s">
        <v>283</v>
      </c>
      <c r="M82" s="7" t="s">
        <v>26</v>
      </c>
      <c r="N82" s="4" t="s">
        <v>284</v>
      </c>
      <c r="O82" s="4" t="s">
        <v>285</v>
      </c>
      <c r="P82" s="6">
        <v>5296.8111399999998</v>
      </c>
      <c r="Q82" s="7">
        <v>2033</v>
      </c>
      <c r="R82" s="6">
        <f>P82</f>
        <v>5296.8111399999998</v>
      </c>
    </row>
    <row r="83" spans="1:18" ht="127.5" x14ac:dyDescent="0.25">
      <c r="A83" s="16">
        <v>76</v>
      </c>
      <c r="B83" s="15" t="s">
        <v>286</v>
      </c>
      <c r="C83" s="15" t="s">
        <v>287</v>
      </c>
      <c r="D83" s="15">
        <v>7726747370</v>
      </c>
      <c r="E83" s="15" t="s">
        <v>288</v>
      </c>
      <c r="F83" s="15" t="s">
        <v>21</v>
      </c>
      <c r="G83" s="15" t="s">
        <v>289</v>
      </c>
      <c r="H83" s="15" t="s">
        <v>290</v>
      </c>
      <c r="I83" s="16"/>
      <c r="J83" s="15" t="s">
        <v>26</v>
      </c>
      <c r="K83" s="15" t="s">
        <v>291</v>
      </c>
      <c r="L83" s="12">
        <v>43382</v>
      </c>
      <c r="M83" s="15" t="s">
        <v>26</v>
      </c>
      <c r="N83" s="12">
        <v>61278</v>
      </c>
      <c r="O83" s="12">
        <v>61278</v>
      </c>
      <c r="P83" s="11">
        <f>R83</f>
        <v>20791.051268296102</v>
      </c>
      <c r="Q83" s="12">
        <v>60913</v>
      </c>
      <c r="R83" s="11">
        <v>20791.051268296102</v>
      </c>
    </row>
    <row r="84" spans="1:18" ht="127.5" x14ac:dyDescent="0.25">
      <c r="A84" s="16">
        <v>77</v>
      </c>
      <c r="B84" s="15" t="s">
        <v>286</v>
      </c>
      <c r="C84" s="15" t="s">
        <v>287</v>
      </c>
      <c r="D84" s="15">
        <v>7726747370</v>
      </c>
      <c r="E84" s="15" t="s">
        <v>288</v>
      </c>
      <c r="F84" s="15" t="s">
        <v>21</v>
      </c>
      <c r="G84" s="15" t="s">
        <v>289</v>
      </c>
      <c r="H84" s="15" t="s">
        <v>290</v>
      </c>
      <c r="I84" s="16"/>
      <c r="J84" s="15" t="s">
        <v>26</v>
      </c>
      <c r="K84" s="15" t="s">
        <v>142</v>
      </c>
      <c r="L84" s="12">
        <v>43382</v>
      </c>
      <c r="M84" s="15" t="s">
        <v>26</v>
      </c>
      <c r="N84" s="12">
        <v>61278</v>
      </c>
      <c r="O84" s="12">
        <v>61278</v>
      </c>
      <c r="P84" s="11"/>
      <c r="Q84" s="12">
        <v>60913</v>
      </c>
      <c r="R84" s="11"/>
    </row>
    <row r="85" spans="1:18" ht="144.75" customHeight="1" x14ac:dyDescent="0.25">
      <c r="A85" s="16">
        <v>78</v>
      </c>
      <c r="B85" s="15" t="s">
        <v>286</v>
      </c>
      <c r="C85" s="15" t="s">
        <v>287</v>
      </c>
      <c r="D85" s="15">
        <v>7726747370</v>
      </c>
      <c r="E85" s="15" t="s">
        <v>292</v>
      </c>
      <c r="F85" s="15" t="s">
        <v>21</v>
      </c>
      <c r="G85" s="15" t="s">
        <v>289</v>
      </c>
      <c r="H85" s="15" t="s">
        <v>290</v>
      </c>
      <c r="I85" s="16"/>
      <c r="J85" s="15" t="s">
        <v>26</v>
      </c>
      <c r="K85" s="15" t="s">
        <v>142</v>
      </c>
      <c r="L85" s="12">
        <v>44363</v>
      </c>
      <c r="M85" s="15" t="s">
        <v>26</v>
      </c>
      <c r="N85" s="12">
        <v>60913</v>
      </c>
      <c r="O85" s="12">
        <v>60913</v>
      </c>
      <c r="P85" s="11"/>
      <c r="Q85" s="12">
        <v>60913</v>
      </c>
      <c r="R85" s="11"/>
    </row>
    <row r="86" spans="1:18" ht="31.5" customHeight="1" x14ac:dyDescent="0.25">
      <c r="A86" s="16">
        <v>79</v>
      </c>
      <c r="B86" s="61" t="s">
        <v>293</v>
      </c>
      <c r="C86" s="61" t="s">
        <v>294</v>
      </c>
      <c r="D86" s="62">
        <v>7730263904</v>
      </c>
      <c r="E86" s="61" t="s">
        <v>295</v>
      </c>
      <c r="F86" s="62" t="s">
        <v>296</v>
      </c>
      <c r="G86" s="61" t="s">
        <v>297</v>
      </c>
      <c r="H86" s="62" t="s">
        <v>298</v>
      </c>
      <c r="I86" s="16"/>
      <c r="J86" s="61" t="s">
        <v>299</v>
      </c>
      <c r="K86" s="13" t="s">
        <v>291</v>
      </c>
      <c r="L86" s="66">
        <v>44853</v>
      </c>
      <c r="M86" s="62"/>
      <c r="N86" s="66">
        <v>62762</v>
      </c>
      <c r="O86" s="67">
        <f>+N86-L86</f>
        <v>17909</v>
      </c>
      <c r="P86" s="15">
        <v>27902.6</v>
      </c>
      <c r="Q86" s="41">
        <v>52201</v>
      </c>
      <c r="R86" s="42"/>
    </row>
    <row r="87" spans="1:18" ht="117" customHeight="1" x14ac:dyDescent="0.25">
      <c r="A87" s="16">
        <v>80</v>
      </c>
      <c r="B87" s="61"/>
      <c r="C87" s="61"/>
      <c r="D87" s="62"/>
      <c r="E87" s="61"/>
      <c r="F87" s="62"/>
      <c r="G87" s="61"/>
      <c r="H87" s="62"/>
      <c r="I87" s="16"/>
      <c r="J87" s="61"/>
      <c r="K87" s="13" t="s">
        <v>300</v>
      </c>
      <c r="L87" s="66"/>
      <c r="M87" s="62"/>
      <c r="N87" s="66"/>
      <c r="O87" s="67"/>
      <c r="P87" s="15">
        <v>16556.8</v>
      </c>
      <c r="Q87" s="41">
        <v>52213</v>
      </c>
      <c r="R87" s="42"/>
    </row>
    <row r="88" spans="1:18" ht="114" customHeight="1" x14ac:dyDescent="0.25">
      <c r="A88" s="16">
        <v>81</v>
      </c>
      <c r="B88" s="15" t="s">
        <v>293</v>
      </c>
      <c r="C88" s="15" t="s">
        <v>294</v>
      </c>
      <c r="D88" s="13">
        <v>7730263904</v>
      </c>
      <c r="E88" s="15" t="s">
        <v>301</v>
      </c>
      <c r="F88" s="13" t="s">
        <v>296</v>
      </c>
      <c r="G88" s="15" t="s">
        <v>297</v>
      </c>
      <c r="H88" s="13" t="s">
        <v>298</v>
      </c>
      <c r="I88" s="16"/>
      <c r="J88" s="15" t="s">
        <v>299</v>
      </c>
      <c r="K88" s="15" t="s">
        <v>302</v>
      </c>
      <c r="L88" s="12">
        <v>45028</v>
      </c>
      <c r="M88" s="12">
        <v>45078</v>
      </c>
      <c r="N88" s="12">
        <v>62895</v>
      </c>
      <c r="O88" s="43">
        <f>+N88-L88</f>
        <v>17867</v>
      </c>
      <c r="P88" s="42">
        <v>4964.28</v>
      </c>
      <c r="Q88" s="41">
        <v>46357</v>
      </c>
      <c r="R88" s="42">
        <v>4964.28</v>
      </c>
    </row>
    <row r="89" spans="1:18" ht="140.25" customHeight="1" x14ac:dyDescent="0.25">
      <c r="A89" s="16">
        <v>82</v>
      </c>
      <c r="B89" s="15" t="s">
        <v>303</v>
      </c>
      <c r="C89" s="15" t="s">
        <v>304</v>
      </c>
      <c r="D89" s="15">
        <v>2221064060</v>
      </c>
      <c r="E89" s="44" t="s">
        <v>305</v>
      </c>
      <c r="F89" s="13" t="s">
        <v>21</v>
      </c>
      <c r="G89" s="15" t="s">
        <v>306</v>
      </c>
      <c r="H89" s="13" t="s">
        <v>307</v>
      </c>
      <c r="I89" s="16"/>
      <c r="J89" s="13" t="s">
        <v>128</v>
      </c>
      <c r="K89" s="15" t="s">
        <v>308</v>
      </c>
      <c r="L89" s="12">
        <v>43917</v>
      </c>
      <c r="M89" s="12">
        <v>43977</v>
      </c>
      <c r="N89" s="12">
        <v>47848</v>
      </c>
      <c r="O89" s="15" t="s">
        <v>309</v>
      </c>
      <c r="P89" s="42">
        <v>196.35300000000001</v>
      </c>
      <c r="Q89" s="42" t="s">
        <v>26</v>
      </c>
      <c r="R89" s="42">
        <v>196.35300000000001</v>
      </c>
    </row>
    <row r="90" spans="1:18" ht="94.5" customHeight="1" x14ac:dyDescent="0.25">
      <c r="A90" s="16">
        <v>83</v>
      </c>
      <c r="B90" s="15" t="s">
        <v>303</v>
      </c>
      <c r="C90" s="15" t="s">
        <v>304</v>
      </c>
      <c r="D90" s="15">
        <v>2221064060</v>
      </c>
      <c r="E90" s="44" t="s">
        <v>310</v>
      </c>
      <c r="F90" s="13" t="s">
        <v>21</v>
      </c>
      <c r="G90" s="15" t="s">
        <v>306</v>
      </c>
      <c r="H90" s="13" t="s">
        <v>307</v>
      </c>
      <c r="I90" s="16"/>
      <c r="J90" s="13" t="s">
        <v>128</v>
      </c>
      <c r="K90" s="15" t="s">
        <v>308</v>
      </c>
      <c r="L90" s="12">
        <v>44925</v>
      </c>
      <c r="M90" s="13" t="s">
        <v>26</v>
      </c>
      <c r="N90" s="12">
        <v>50405</v>
      </c>
      <c r="O90" s="15" t="s">
        <v>311</v>
      </c>
      <c r="P90" s="42">
        <v>973.69190000000003</v>
      </c>
      <c r="Q90" s="42" t="s">
        <v>26</v>
      </c>
      <c r="R90" s="42">
        <v>973.69190000000003</v>
      </c>
    </row>
    <row r="91" spans="1:18" ht="94.5" customHeight="1" x14ac:dyDescent="0.25">
      <c r="A91" s="16">
        <v>84</v>
      </c>
      <c r="B91" s="15" t="s">
        <v>303</v>
      </c>
      <c r="C91" s="15" t="s">
        <v>304</v>
      </c>
      <c r="D91" s="15">
        <v>2221064060</v>
      </c>
      <c r="E91" s="44" t="s">
        <v>312</v>
      </c>
      <c r="F91" s="13" t="s">
        <v>21</v>
      </c>
      <c r="G91" s="15" t="s">
        <v>306</v>
      </c>
      <c r="H91" s="13" t="s">
        <v>307</v>
      </c>
      <c r="I91" s="16"/>
      <c r="J91" s="13" t="s">
        <v>313</v>
      </c>
      <c r="K91" s="15" t="s">
        <v>308</v>
      </c>
      <c r="L91" s="12">
        <v>44925</v>
      </c>
      <c r="M91" s="13" t="s">
        <v>26</v>
      </c>
      <c r="N91" s="12">
        <v>62823</v>
      </c>
      <c r="O91" s="15" t="s">
        <v>314</v>
      </c>
      <c r="P91" s="42">
        <v>36192.755186993098</v>
      </c>
      <c r="Q91" s="42" t="s">
        <v>26</v>
      </c>
      <c r="R91" s="42">
        <v>36192.755186993098</v>
      </c>
    </row>
    <row r="92" spans="1:18" ht="84.75" customHeight="1" x14ac:dyDescent="0.25">
      <c r="A92" s="16">
        <v>85</v>
      </c>
      <c r="B92" s="15" t="s">
        <v>315</v>
      </c>
      <c r="C92" s="15" t="s">
        <v>316</v>
      </c>
      <c r="D92" s="13">
        <v>5610077370</v>
      </c>
      <c r="E92" s="15" t="s">
        <v>317</v>
      </c>
      <c r="F92" s="13" t="s">
        <v>21</v>
      </c>
      <c r="G92" s="15" t="s">
        <v>318</v>
      </c>
      <c r="H92" s="15" t="s">
        <v>319</v>
      </c>
      <c r="I92" s="16"/>
      <c r="J92" s="13" t="s">
        <v>32</v>
      </c>
      <c r="K92" s="15" t="s">
        <v>320</v>
      </c>
      <c r="L92" s="45">
        <v>42734</v>
      </c>
      <c r="M92" s="12">
        <v>42794</v>
      </c>
      <c r="N92" s="45">
        <v>51865</v>
      </c>
      <c r="O92" s="15">
        <v>25</v>
      </c>
      <c r="P92" s="46" t="s">
        <v>321</v>
      </c>
      <c r="Q92" s="12">
        <v>51865</v>
      </c>
      <c r="R92" s="47">
        <v>25</v>
      </c>
    </row>
    <row r="93" spans="1:18" ht="96.75" customHeight="1" x14ac:dyDescent="0.25">
      <c r="A93" s="16">
        <v>86</v>
      </c>
      <c r="B93" s="15" t="s">
        <v>322</v>
      </c>
      <c r="C93" s="15" t="s">
        <v>323</v>
      </c>
      <c r="D93" s="13">
        <v>5614083960</v>
      </c>
      <c r="E93" s="15" t="s">
        <v>317</v>
      </c>
      <c r="F93" s="13" t="s">
        <v>21</v>
      </c>
      <c r="G93" s="15" t="s">
        <v>318</v>
      </c>
      <c r="H93" s="15" t="s">
        <v>324</v>
      </c>
      <c r="I93" s="16"/>
      <c r="J93" s="13" t="s">
        <v>32</v>
      </c>
      <c r="K93" s="15" t="s">
        <v>320</v>
      </c>
      <c r="L93" s="45">
        <v>44144</v>
      </c>
      <c r="M93" s="12">
        <v>44287</v>
      </c>
      <c r="N93" s="45">
        <v>62041</v>
      </c>
      <c r="O93" s="15">
        <v>49</v>
      </c>
      <c r="P93" s="46" t="s">
        <v>325</v>
      </c>
      <c r="Q93" s="12">
        <v>62041</v>
      </c>
      <c r="R93" s="46" t="s">
        <v>325</v>
      </c>
    </row>
    <row r="94" spans="1:18" ht="94.5" customHeight="1" x14ac:dyDescent="0.25">
      <c r="A94" s="16">
        <v>87</v>
      </c>
      <c r="B94" s="15" t="s">
        <v>326</v>
      </c>
      <c r="C94" s="15" t="s">
        <v>327</v>
      </c>
      <c r="D94" s="13">
        <v>5603047287</v>
      </c>
      <c r="E94" s="15" t="s">
        <v>328</v>
      </c>
      <c r="F94" s="13" t="s">
        <v>21</v>
      </c>
      <c r="G94" s="15" t="s">
        <v>318</v>
      </c>
      <c r="H94" s="15" t="s">
        <v>329</v>
      </c>
      <c r="I94" s="16"/>
      <c r="J94" s="13" t="s">
        <v>32</v>
      </c>
      <c r="K94" s="15" t="s">
        <v>300</v>
      </c>
      <c r="L94" s="45">
        <v>44179</v>
      </c>
      <c r="M94" s="45">
        <v>44179</v>
      </c>
      <c r="N94" s="45">
        <v>51501</v>
      </c>
      <c r="O94" s="15">
        <v>20</v>
      </c>
      <c r="P94" s="46" t="s">
        <v>330</v>
      </c>
      <c r="Q94" s="12">
        <v>51501</v>
      </c>
      <c r="R94" s="46" t="s">
        <v>330</v>
      </c>
    </row>
    <row r="95" spans="1:18" ht="93" customHeight="1" x14ac:dyDescent="0.25">
      <c r="A95" s="16">
        <v>88</v>
      </c>
      <c r="B95" s="15" t="s">
        <v>331</v>
      </c>
      <c r="C95" s="15" t="s">
        <v>316</v>
      </c>
      <c r="D95" s="13">
        <v>5610077370</v>
      </c>
      <c r="E95" s="15" t="s">
        <v>317</v>
      </c>
      <c r="F95" s="13" t="s">
        <v>21</v>
      </c>
      <c r="G95" s="15" t="s">
        <v>318</v>
      </c>
      <c r="H95" s="15" t="s">
        <v>332</v>
      </c>
      <c r="I95" s="16"/>
      <c r="J95" s="13" t="s">
        <v>32</v>
      </c>
      <c r="K95" s="15" t="s">
        <v>320</v>
      </c>
      <c r="L95" s="45">
        <v>45041</v>
      </c>
      <c r="M95" s="45">
        <v>45041</v>
      </c>
      <c r="N95" s="45">
        <v>55884</v>
      </c>
      <c r="O95" s="15">
        <v>29</v>
      </c>
      <c r="P95" s="46" t="s">
        <v>333</v>
      </c>
      <c r="Q95" s="12">
        <v>55884</v>
      </c>
      <c r="R95" s="46">
        <v>31838</v>
      </c>
    </row>
    <row r="96" spans="1:18" ht="99.75" customHeight="1" x14ac:dyDescent="0.25">
      <c r="A96" s="16">
        <v>89</v>
      </c>
      <c r="B96" s="15" t="s">
        <v>334</v>
      </c>
      <c r="C96" s="15" t="s">
        <v>335</v>
      </c>
      <c r="D96" s="15">
        <v>7730263950</v>
      </c>
      <c r="E96" s="15" t="s">
        <v>336</v>
      </c>
      <c r="F96" s="15" t="s">
        <v>296</v>
      </c>
      <c r="G96" s="15" t="s">
        <v>158</v>
      </c>
      <c r="H96" s="15" t="s">
        <v>337</v>
      </c>
      <c r="I96" s="16"/>
      <c r="J96" s="13"/>
      <c r="K96" s="15" t="s">
        <v>291</v>
      </c>
      <c r="L96" s="45">
        <v>44531</v>
      </c>
      <c r="M96" s="45">
        <v>62793</v>
      </c>
      <c r="N96" s="45">
        <v>62793</v>
      </c>
      <c r="O96" s="15">
        <v>50</v>
      </c>
      <c r="P96" s="48">
        <v>40037.621842571098</v>
      </c>
      <c r="Q96" s="49">
        <v>25903</v>
      </c>
      <c r="R96" s="48">
        <v>40113.381066261005</v>
      </c>
    </row>
    <row r="97" spans="1:18" ht="84" customHeight="1" x14ac:dyDescent="0.25">
      <c r="A97" s="16">
        <v>90</v>
      </c>
      <c r="B97" s="15" t="s">
        <v>338</v>
      </c>
      <c r="C97" s="15" t="s">
        <v>339</v>
      </c>
      <c r="D97" s="15">
        <v>7204095194</v>
      </c>
      <c r="E97" s="15" t="s">
        <v>340</v>
      </c>
      <c r="F97" s="15" t="s">
        <v>21</v>
      </c>
      <c r="G97" s="15" t="s">
        <v>341</v>
      </c>
      <c r="H97" s="15" t="s">
        <v>341</v>
      </c>
      <c r="I97" s="16"/>
      <c r="J97" s="15" t="s">
        <v>342</v>
      </c>
      <c r="K97" s="15" t="s">
        <v>308</v>
      </c>
      <c r="L97" s="50">
        <v>43095</v>
      </c>
      <c r="M97" s="15" t="s">
        <v>26</v>
      </c>
      <c r="N97" s="12">
        <v>48182</v>
      </c>
      <c r="O97" s="13">
        <v>14</v>
      </c>
      <c r="P97" s="51">
        <v>14761.7577660385</v>
      </c>
      <c r="Q97" s="12">
        <v>46022</v>
      </c>
      <c r="R97" s="51"/>
    </row>
    <row r="98" spans="1:18" ht="110.25" customHeight="1" x14ac:dyDescent="0.25">
      <c r="A98" s="16">
        <v>91</v>
      </c>
      <c r="B98" s="15" t="s">
        <v>343</v>
      </c>
      <c r="C98" s="15" t="s">
        <v>339</v>
      </c>
      <c r="D98" s="15">
        <v>7204095194</v>
      </c>
      <c r="E98" s="15" t="s">
        <v>344</v>
      </c>
      <c r="F98" s="15" t="s">
        <v>21</v>
      </c>
      <c r="G98" s="15" t="s">
        <v>345</v>
      </c>
      <c r="H98" s="15" t="s">
        <v>345</v>
      </c>
      <c r="I98" s="16"/>
      <c r="J98" s="15" t="s">
        <v>346</v>
      </c>
      <c r="K98" s="15" t="s">
        <v>308</v>
      </c>
      <c r="L98" s="50">
        <v>43784</v>
      </c>
      <c r="M98" s="15" t="s">
        <v>26</v>
      </c>
      <c r="N98" s="12">
        <v>61728</v>
      </c>
      <c r="O98" s="13">
        <v>49</v>
      </c>
      <c r="P98" s="51">
        <v>4171.1840200000006</v>
      </c>
      <c r="Q98" s="12">
        <v>45657</v>
      </c>
      <c r="R98" s="51">
        <v>4171.1840169999996</v>
      </c>
    </row>
    <row r="99" spans="1:18" ht="98.25" customHeight="1" x14ac:dyDescent="0.25">
      <c r="A99" s="16">
        <v>92</v>
      </c>
      <c r="B99" s="15" t="s">
        <v>343</v>
      </c>
      <c r="C99" s="15" t="s">
        <v>339</v>
      </c>
      <c r="D99" s="15">
        <v>7204095194</v>
      </c>
      <c r="E99" s="15" t="s">
        <v>347</v>
      </c>
      <c r="F99" s="15" t="s">
        <v>21</v>
      </c>
      <c r="G99" s="15" t="s">
        <v>345</v>
      </c>
      <c r="H99" s="15" t="s">
        <v>345</v>
      </c>
      <c r="I99" s="16"/>
      <c r="J99" s="15" t="s">
        <v>346</v>
      </c>
      <c r="K99" s="15" t="s">
        <v>308</v>
      </c>
      <c r="L99" s="50">
        <v>44792</v>
      </c>
      <c r="M99" s="15" t="s">
        <v>26</v>
      </c>
      <c r="N99" s="12">
        <v>62458</v>
      </c>
      <c r="O99" s="13">
        <v>48</v>
      </c>
      <c r="P99" s="51">
        <v>4748.5096401000001</v>
      </c>
      <c r="Q99" s="12">
        <v>46752</v>
      </c>
      <c r="R99" s="51">
        <v>4748.5096401000001</v>
      </c>
    </row>
    <row r="100" spans="1:18" ht="63.75" x14ac:dyDescent="0.25">
      <c r="A100" s="16">
        <v>93</v>
      </c>
      <c r="B100" s="32" t="s">
        <v>348</v>
      </c>
      <c r="C100" s="32" t="s">
        <v>349</v>
      </c>
      <c r="D100" s="32">
        <v>2308111927</v>
      </c>
      <c r="E100" s="32" t="s">
        <v>350</v>
      </c>
      <c r="F100" s="32" t="s">
        <v>21</v>
      </c>
      <c r="G100" s="34" t="s">
        <v>351</v>
      </c>
      <c r="H100" s="32" t="s">
        <v>352</v>
      </c>
      <c r="I100" s="16"/>
      <c r="J100" s="32" t="s">
        <v>32</v>
      </c>
      <c r="K100" s="32" t="s">
        <v>353</v>
      </c>
      <c r="L100" s="52" t="s">
        <v>354</v>
      </c>
      <c r="M100" s="32" t="s">
        <v>26</v>
      </c>
      <c r="N100" s="32" t="s">
        <v>355</v>
      </c>
      <c r="O100" s="32">
        <v>48</v>
      </c>
      <c r="P100" s="32" t="s">
        <v>356</v>
      </c>
      <c r="Q100" s="32" t="s">
        <v>26</v>
      </c>
      <c r="R100" s="32" t="s">
        <v>356</v>
      </c>
    </row>
    <row r="101" spans="1:18" ht="63.75" x14ac:dyDescent="0.25">
      <c r="A101" s="16">
        <v>94</v>
      </c>
      <c r="B101" s="32" t="s">
        <v>357</v>
      </c>
      <c r="C101" s="32" t="s">
        <v>358</v>
      </c>
      <c r="D101" s="32">
        <v>7730263559</v>
      </c>
      <c r="E101" s="32" t="s">
        <v>359</v>
      </c>
      <c r="F101" s="34" t="s">
        <v>21</v>
      </c>
      <c r="G101" s="32" t="s">
        <v>351</v>
      </c>
      <c r="H101" s="32" t="s">
        <v>360</v>
      </c>
      <c r="I101" s="16"/>
      <c r="J101" s="32" t="s">
        <v>32</v>
      </c>
      <c r="K101" s="52" t="s">
        <v>353</v>
      </c>
      <c r="L101" s="45" t="s">
        <v>361</v>
      </c>
      <c r="M101" s="15" t="s">
        <v>26</v>
      </c>
      <c r="N101" s="45" t="s">
        <v>362</v>
      </c>
      <c r="O101" s="32">
        <v>49</v>
      </c>
      <c r="P101" s="32" t="s">
        <v>363</v>
      </c>
      <c r="Q101" s="32" t="s">
        <v>26</v>
      </c>
      <c r="R101" s="32" t="s">
        <v>363</v>
      </c>
    </row>
  </sheetData>
  <mergeCells count="62">
    <mergeCell ref="P1:R1"/>
    <mergeCell ref="L86:L87"/>
    <mergeCell ref="M86:M87"/>
    <mergeCell ref="N86:N87"/>
    <mergeCell ref="O86:O87"/>
    <mergeCell ref="N40:N41"/>
    <mergeCell ref="O40:O41"/>
    <mergeCell ref="P40:P41"/>
    <mergeCell ref="Q40:Q41"/>
    <mergeCell ref="L40:L41"/>
    <mergeCell ref="M40:M41"/>
    <mergeCell ref="B86:B87"/>
    <mergeCell ref="C86:C87"/>
    <mergeCell ref="D86:D87"/>
    <mergeCell ref="E86:E87"/>
    <mergeCell ref="F86:F87"/>
    <mergeCell ref="G86:G87"/>
    <mergeCell ref="H86:H87"/>
    <mergeCell ref="J86:J87"/>
    <mergeCell ref="R42:R43"/>
    <mergeCell ref="G42:G43"/>
    <mergeCell ref="H42:H43"/>
    <mergeCell ref="I42:I43"/>
    <mergeCell ref="J42:J43"/>
    <mergeCell ref="L42:L43"/>
    <mergeCell ref="M42:M43"/>
    <mergeCell ref="N42:N43"/>
    <mergeCell ref="O42:O43"/>
    <mergeCell ref="P42:P43"/>
    <mergeCell ref="Q42:Q43"/>
    <mergeCell ref="B42:B43"/>
    <mergeCell ref="C42:C43"/>
    <mergeCell ref="D42:D43"/>
    <mergeCell ref="E42:E43"/>
    <mergeCell ref="F42:F43"/>
    <mergeCell ref="B40:B41"/>
    <mergeCell ref="C40:C41"/>
    <mergeCell ref="D40:D41"/>
    <mergeCell ref="E40:E41"/>
    <mergeCell ref="F40:F41"/>
    <mergeCell ref="G40:G41"/>
    <mergeCell ref="R3:R6"/>
    <mergeCell ref="L3:L6"/>
    <mergeCell ref="M3:M6"/>
    <mergeCell ref="N3:N6"/>
    <mergeCell ref="O3:O6"/>
    <mergeCell ref="P3:P6"/>
    <mergeCell ref="Q3:Q6"/>
    <mergeCell ref="G3:G6"/>
    <mergeCell ref="H3:H6"/>
    <mergeCell ref="I3:I6"/>
    <mergeCell ref="J3:J6"/>
    <mergeCell ref="K3:K6"/>
    <mergeCell ref="H40:H41"/>
    <mergeCell ref="I40:I41"/>
    <mergeCell ref="J40:J41"/>
    <mergeCell ref="F3:F6"/>
    <mergeCell ref="A3:A6"/>
    <mergeCell ref="B3:B6"/>
    <mergeCell ref="C3:C6"/>
    <mergeCell ref="D3:D6"/>
    <mergeCell ref="E3:E6"/>
  </mergeCells>
  <conditionalFormatting sqref="R3:R101">
    <cfRule type="duplicateValues" dxfId="0" priority="2"/>
  </conditionalFormatting>
  <pageMargins left="0.23622047244094491" right="0.23622047244094491" top="0.74803149606299213" bottom="0.74803149606299213" header="0.31496062992125984" footer="0.31496062992125984"/>
  <pageSetup paperSize="9" scale="44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Хоанг Лана Тханьевна</dc:creator>
  <cp:lastModifiedBy>Краснова </cp:lastModifiedBy>
  <cp:lastPrinted>2025-01-21T14:20:08Z</cp:lastPrinted>
  <dcterms:created xsi:type="dcterms:W3CDTF">2025-01-17T10:00:52Z</dcterms:created>
  <dcterms:modified xsi:type="dcterms:W3CDTF">2025-03-06T07:58:10Z</dcterms:modified>
</cp:coreProperties>
</file>