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5600"/>
  </bookViews>
  <sheets>
    <sheet name="Приложение № 5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2" l="1"/>
  <c r="V15" i="2"/>
  <c r="V14" i="2"/>
  <c r="K16" i="2"/>
  <c r="K15" i="2"/>
  <c r="K14" i="2"/>
  <c r="X14" i="2" l="1"/>
  <c r="P14" i="2"/>
  <c r="M14" i="2"/>
  <c r="Q14" i="2" l="1"/>
  <c r="Y14" i="2" s="1"/>
  <c r="W5" i="2"/>
  <c r="V5" i="2"/>
  <c r="U5" i="2"/>
  <c r="T5" i="2"/>
  <c r="X16" i="2"/>
  <c r="X15" i="2"/>
  <c r="X10" i="2"/>
  <c r="X8" i="2"/>
  <c r="M16" i="2"/>
  <c r="M15" i="2"/>
  <c r="U13" i="2" l="1"/>
  <c r="T13" i="2"/>
  <c r="V13" i="2" s="1"/>
  <c r="X13" i="2" s="1"/>
  <c r="U12" i="2"/>
  <c r="T12" i="2"/>
  <c r="U11" i="2"/>
  <c r="T11" i="2"/>
  <c r="P13" i="2"/>
  <c r="P12" i="2"/>
  <c r="P11" i="2"/>
  <c r="K13" i="2"/>
  <c r="M13" i="2" s="1"/>
  <c r="K12" i="2"/>
  <c r="M12" i="2" s="1"/>
  <c r="Q12" i="2" s="1"/>
  <c r="K11" i="2"/>
  <c r="M11" i="2" s="1"/>
  <c r="Q11" i="2" s="1"/>
  <c r="P16" i="2"/>
  <c r="Q16" i="2" s="1"/>
  <c r="Y16" i="2" s="1"/>
  <c r="P15" i="2"/>
  <c r="Q15" i="2" s="1"/>
  <c r="Y15" i="2" s="1"/>
  <c r="T9" i="2"/>
  <c r="U9" i="2"/>
  <c r="K10" i="2"/>
  <c r="M10" i="2" s="1"/>
  <c r="P8" i="2"/>
  <c r="P7" i="2"/>
  <c r="P10" i="2"/>
  <c r="P9" i="2"/>
  <c r="K9" i="2"/>
  <c r="M9" i="2" s="1"/>
  <c r="Q9" i="2" s="1"/>
  <c r="V7" i="2"/>
  <c r="X7" i="2" s="1"/>
  <c r="K8" i="2"/>
  <c r="M8" i="2" s="1"/>
  <c r="K7" i="2"/>
  <c r="M7" i="2" s="1"/>
  <c r="Q13" i="2" l="1"/>
  <c r="Y13" i="2" s="1"/>
  <c r="Q10" i="2"/>
  <c r="Y10" i="2" s="1"/>
  <c r="Q8" i="2"/>
  <c r="Y8" i="2" s="1"/>
  <c r="Q7" i="2"/>
  <c r="Y7" i="2"/>
  <c r="P17" i="2"/>
  <c r="M17" i="2"/>
  <c r="V11" i="2"/>
  <c r="X11" i="2" s="1"/>
  <c r="Y11" i="2" s="1"/>
  <c r="V12" i="2"/>
  <c r="X12" i="2" s="1"/>
  <c r="Y12" i="2" s="1"/>
  <c r="V9" i="2"/>
  <c r="X9" i="2" s="1"/>
  <c r="Y9" i="2" s="1"/>
  <c r="X17" i="2" l="1"/>
  <c r="Q17" i="2"/>
  <c r="Y17" i="2" l="1"/>
</calcChain>
</file>

<file path=xl/sharedStrings.xml><?xml version="1.0" encoding="utf-8"?>
<sst xmlns="http://schemas.openxmlformats.org/spreadsheetml/2006/main" count="113" uniqueCount="76">
  <si>
    <t>№ п/п</t>
  </si>
  <si>
    <t>№ объекта</t>
  </si>
  <si>
    <t>Апрель</t>
  </si>
  <si>
    <t>город</t>
  </si>
  <si>
    <t>село</t>
  </si>
  <si>
    <t>Спутник</t>
  </si>
  <si>
    <t>Республика Саха (Якутия)</t>
  </si>
  <si>
    <t>678440, Республика Саха (Якутия), Анабарский р-он, с.Саскылах, ул.Октябрьская, 10</t>
  </si>
  <si>
    <t>Анабарская территориальная избирательная комиссия</t>
  </si>
  <si>
    <t>678730, Республика Саха (Якутия), Оймяконский р-он, п.Усть-Нера, ул.Коммунистическая, 13</t>
  </si>
  <si>
    <t>Оймяконская территориальная избирательная комиссия</t>
  </si>
  <si>
    <t>678480, Республика Саха (Якутия), Оленекский эвенкийский национальный р-он,с.Оленек, ул.Боескорова, 7</t>
  </si>
  <si>
    <t>Оленекская территориальная избирательная комиссия</t>
  </si>
  <si>
    <t>678300, Республика Саха (Якутия), Кобяйский р-он, п.Сангар, ул.Ленина, 49</t>
  </si>
  <si>
    <t>Кобяйская территориальная избирательная комиссия</t>
  </si>
  <si>
    <t>рабочий поселок</t>
  </si>
  <si>
    <t>поселок</t>
  </si>
  <si>
    <t>Иркутская область</t>
  </si>
  <si>
    <t>666904, Иркутская область, г.Бодайбо, ул.Урицкого, 33</t>
  </si>
  <si>
    <t>Бодайбинская территориальная избирательная комиссия</t>
  </si>
  <si>
    <t>664402, Иркутская область, р.п.Жигалово, ул.Советская, 25</t>
  </si>
  <si>
    <t>Жигаловская территориальная избирательная комиссия</t>
  </si>
  <si>
    <t>Магаданская область</t>
  </si>
  <si>
    <t>686410, Магаданская область, п.Омсукчан, ул.Ленина, 19</t>
  </si>
  <si>
    <t>Омсукчанская территориальная избирательная комиссия</t>
  </si>
  <si>
    <t>Чукотский автономный округ</t>
  </si>
  <si>
    <t>Чукотский автономный округ, г. Анадырь, ул. Тевлянто, 8</t>
  </si>
  <si>
    <t>Избирательная комиссия Чукотского автономного округа</t>
  </si>
  <si>
    <t>689000, Чукотский автономный округ, г.Анадырь, ул.Южная, 15</t>
  </si>
  <si>
    <t>Территориальная избирательная комиссия Анадырского муниципального района</t>
  </si>
  <si>
    <t>689000, Чукотский автономный округ, г.Анадырь, ул.Рультытегина, 1</t>
  </si>
  <si>
    <t>Территориальная избирательная комиссия городского округа Анадырь</t>
  </si>
  <si>
    <t>начала</t>
  </si>
  <si>
    <t>окончания</t>
  </si>
  <si>
    <t>Мбит/с</t>
  </si>
  <si>
    <t>Тип</t>
  </si>
  <si>
    <t>Адрес</t>
  </si>
  <si>
    <t>Населенный пункт, в котором расположена избирательная комиссия</t>
  </si>
  <si>
    <t>кол-во месяцев</t>
  </si>
  <si>
    <t>Месяцы</t>
  </si>
  <si>
    <t>Апрель,
Август</t>
  </si>
  <si>
    <t>месяц</t>
  </si>
  <si>
    <t>год</t>
  </si>
  <si>
    <t>март</t>
  </si>
  <si>
    <t>2023</t>
  </si>
  <si>
    <t>2022</t>
  </si>
  <si>
    <t>(13-16)</t>
  </si>
  <si>
    <t>СЛЕДОВАЛО ОПЛАТИТЬ (период оказания услуг, количество месяцев, стоимость в месяц и всего)</t>
  </si>
  <si>
    <t>Данные ЦИК России</t>
  </si>
  <si>
    <t>Переход на ВОЛС</t>
  </si>
  <si>
    <t>октябрь</t>
  </si>
  <si>
    <t>сентябрь</t>
  </si>
  <si>
    <t>август</t>
  </si>
  <si>
    <t>декабрь</t>
  </si>
  <si>
    <t>ИТОГО</t>
  </si>
  <si>
    <t>01.10.2022
01.05.2023</t>
  </si>
  <si>
    <t>31.03.2023
31.08.2023</t>
  </si>
  <si>
    <t>01.01.2023
01.05.2023</t>
  </si>
  <si>
    <t>31.03.2023
31.07.2023</t>
  </si>
  <si>
    <t>Начислено за оказанные услуги (период оказания услуг, количество месяцев, стоимость в месяц, всего за период)</t>
  </si>
  <si>
    <t>Наименовение и место расположения избирательных комиссий</t>
  </si>
  <si>
    <t>Расчет суммы, содержащей признаки ущерба (рублей)</t>
  </si>
  <si>
    <t>Тариф
в месяц</t>
  </si>
  <si>
    <t>Всего
(11*12)</t>
  </si>
  <si>
    <t>Уменьшение
(12*15)</t>
  </si>
  <si>
    <t>Оплачено</t>
  </si>
  <si>
    <t>Всего
(22*23)</t>
  </si>
  <si>
    <t>субъект РФ</t>
  </si>
  <si>
    <t>Уменьшение начисления из-за коэффициента доступности
Кд &lt; 0,98</t>
  </si>
  <si>
    <t>Наименование
избирательной
комиссии</t>
  </si>
  <si>
    <t>Сумма с признаками ущерба
(17-24)</t>
  </si>
  <si>
    <t>Расчет оплаты услуги по передаче данных при подключении к сети «Интернет» с использованием ЕСПД для избирательных комиссий по тарифу спутниковой линии связи в период использования ими подключения по волоконно-оптическим линиям связи</t>
  </si>
  <si>
    <t>Декабрь</t>
  </si>
  <si>
    <t>Начислено и оплачено Минцифры России за оказанные ПАО «Ростелеком» услуги</t>
  </si>
  <si>
    <t>По тарифу подключения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</si>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</sst>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</font>
    <font>
      <i/>
      <sz val="12"/>
      <name val="Calibri"/>
      <family val="2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3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right" vertical="center" wrapText="1" inden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vertical="center"/>
    </xf>
    <xf numFmtId="1" fontId="2" fillId="0" borderId="8" xfId="0" applyNumberFormat="1" applyFont="1" applyFill="1" applyBorder="1" applyAlignment="1">
      <alignment horizontal="right" vertical="center" wrapText="1" indent="1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0"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E5"/>
      <color rgb="FFFEF7F4"/>
      <color rgb="FFFEF2E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tabSelected="1" view="pageBreakPreview" zoomScaleNormal="100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1" sqref="B1"/>
    </sheetView>
  </sheetViews>
  <sheetFormatPr defaultRowHeight="15.75" x14ac:dyDescent="0.25"/>
  <cols>
    <col min="1" max="1" width="4.140625" style="6" customWidth="1"/>
    <col min="2" max="2" width="11.28515625" style="6" customWidth="1"/>
    <col min="3" max="3" width="18.85546875" style="6" customWidth="1"/>
    <col min="4" max="4" width="9.140625" style="6"/>
    <col min="5" max="5" width="28.140625" style="6" customWidth="1"/>
    <col min="6" max="6" width="26.42578125" style="6" customWidth="1"/>
    <col min="7" max="7" width="6.140625" style="6" customWidth="1"/>
    <col min="8" max="8" width="9.42578125" style="6" bestFit="1" customWidth="1"/>
    <col min="9" max="10" width="11.28515625" style="6" bestFit="1" customWidth="1"/>
    <col min="11" max="11" width="9" style="6" customWidth="1"/>
    <col min="12" max="13" width="14" style="6" customWidth="1"/>
    <col min="14" max="14" width="10.5703125" style="6" customWidth="1"/>
    <col min="15" max="15" width="9" style="6" customWidth="1"/>
    <col min="16" max="16" width="12.5703125" style="6" customWidth="1"/>
    <col min="17" max="17" width="13.7109375" style="6" bestFit="1" customWidth="1"/>
    <col min="18" max="19" width="11.7109375" style="6" customWidth="1"/>
    <col min="20" max="21" width="11.28515625" style="6" bestFit="1" customWidth="1"/>
    <col min="22" max="22" width="9.140625" style="6"/>
    <col min="23" max="23" width="10.140625" style="6" customWidth="1"/>
    <col min="24" max="24" width="11.7109375" style="6" customWidth="1"/>
    <col min="25" max="25" width="13.7109375" style="6" customWidth="1"/>
    <col min="26" max="16384" width="9.140625" style="6"/>
  </cols>
  <sheetData>
    <row r="1" spans="1:25" ht="26.25" x14ac:dyDescent="0.4">
      <c r="Y1" s="7" t="s">
        <v>75</v>
      </c>
    </row>
    <row r="2" spans="1:25" ht="33" customHeight="1" thickBot="1" x14ac:dyDescent="0.3">
      <c r="A2" s="8" t="s">
        <v>71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6.5" thickTop="1" x14ac:dyDescent="0.25">
      <c r="A3" s="11" t="s">
        <v>0</v>
      </c>
      <c r="B3" s="12" t="s">
        <v>1</v>
      </c>
      <c r="C3" s="13" t="s">
        <v>60</v>
      </c>
      <c r="D3" s="14"/>
      <c r="E3" s="14"/>
      <c r="F3" s="15"/>
      <c r="G3" s="16" t="s">
        <v>73</v>
      </c>
      <c r="H3" s="14"/>
      <c r="I3" s="14"/>
      <c r="J3" s="14"/>
      <c r="K3" s="14"/>
      <c r="L3" s="14"/>
      <c r="M3" s="14"/>
      <c r="N3" s="14"/>
      <c r="O3" s="14"/>
      <c r="P3" s="14"/>
      <c r="Q3" s="15"/>
      <c r="R3" s="17" t="s">
        <v>48</v>
      </c>
      <c r="S3" s="18"/>
      <c r="T3" s="16" t="s">
        <v>61</v>
      </c>
      <c r="U3" s="19"/>
      <c r="V3" s="19"/>
      <c r="W3" s="19"/>
      <c r="X3" s="19"/>
      <c r="Y3" s="20"/>
    </row>
    <row r="4" spans="1:25" ht="45" customHeight="1" x14ac:dyDescent="0.25">
      <c r="A4" s="21"/>
      <c r="B4" s="22"/>
      <c r="C4" s="23" t="s">
        <v>37</v>
      </c>
      <c r="D4" s="24"/>
      <c r="E4" s="25"/>
      <c r="F4" s="26" t="s">
        <v>69</v>
      </c>
      <c r="G4" s="27" t="s">
        <v>74</v>
      </c>
      <c r="H4" s="28"/>
      <c r="I4" s="28" t="s">
        <v>59</v>
      </c>
      <c r="J4" s="28"/>
      <c r="K4" s="28"/>
      <c r="L4" s="28"/>
      <c r="M4" s="28"/>
      <c r="N4" s="28" t="s">
        <v>68</v>
      </c>
      <c r="O4" s="28"/>
      <c r="P4" s="28"/>
      <c r="Q4" s="29" t="s">
        <v>65</v>
      </c>
      <c r="R4" s="27" t="s">
        <v>49</v>
      </c>
      <c r="S4" s="30"/>
      <c r="T4" s="27" t="s">
        <v>47</v>
      </c>
      <c r="U4" s="28"/>
      <c r="V4" s="28"/>
      <c r="W4" s="28"/>
      <c r="X4" s="28"/>
      <c r="Y4" s="30" t="s">
        <v>70</v>
      </c>
    </row>
    <row r="5" spans="1:25" ht="47.25" x14ac:dyDescent="0.25">
      <c r="A5" s="21"/>
      <c r="B5" s="22"/>
      <c r="C5" s="31" t="s">
        <v>67</v>
      </c>
      <c r="D5" s="32" t="s">
        <v>35</v>
      </c>
      <c r="E5" s="32" t="s">
        <v>36</v>
      </c>
      <c r="F5" s="33"/>
      <c r="G5" s="34" t="s">
        <v>34</v>
      </c>
      <c r="H5" s="32" t="s">
        <v>35</v>
      </c>
      <c r="I5" s="32" t="s">
        <v>32</v>
      </c>
      <c r="J5" s="32" t="s">
        <v>33</v>
      </c>
      <c r="K5" s="32" t="s">
        <v>38</v>
      </c>
      <c r="L5" s="32" t="s">
        <v>62</v>
      </c>
      <c r="M5" s="32" t="s">
        <v>63</v>
      </c>
      <c r="N5" s="32" t="s">
        <v>39</v>
      </c>
      <c r="O5" s="32" t="s">
        <v>38</v>
      </c>
      <c r="P5" s="32" t="s">
        <v>64</v>
      </c>
      <c r="Q5" s="35" t="s">
        <v>46</v>
      </c>
      <c r="R5" s="36" t="s">
        <v>41</v>
      </c>
      <c r="S5" s="37" t="s">
        <v>42</v>
      </c>
      <c r="T5" s="36" t="str">
        <f>I5</f>
        <v>начала</v>
      </c>
      <c r="U5" s="32" t="str">
        <f>J5</f>
        <v>окончания</v>
      </c>
      <c r="V5" s="32" t="str">
        <f>K5</f>
        <v>кол-во месяцев</v>
      </c>
      <c r="W5" s="32" t="str">
        <f>L5</f>
        <v>Тариф
в месяц</v>
      </c>
      <c r="X5" s="32" t="s">
        <v>66</v>
      </c>
      <c r="Y5" s="38"/>
    </row>
    <row r="6" spans="1:25" x14ac:dyDescent="0.25">
      <c r="A6" s="39">
        <v>1</v>
      </c>
      <c r="B6" s="40">
        <v>3</v>
      </c>
      <c r="C6" s="41">
        <v>2</v>
      </c>
      <c r="D6" s="42">
        <v>4</v>
      </c>
      <c r="E6" s="42">
        <v>5</v>
      </c>
      <c r="F6" s="43">
        <v>6</v>
      </c>
      <c r="G6" s="39">
        <v>7</v>
      </c>
      <c r="H6" s="40">
        <v>8</v>
      </c>
      <c r="I6" s="42">
        <v>9</v>
      </c>
      <c r="J6" s="42">
        <v>10</v>
      </c>
      <c r="K6" s="40">
        <v>11</v>
      </c>
      <c r="L6" s="40">
        <v>12</v>
      </c>
      <c r="M6" s="40">
        <v>13</v>
      </c>
      <c r="N6" s="42">
        <v>14</v>
      </c>
      <c r="O6" s="42">
        <v>15</v>
      </c>
      <c r="P6" s="40">
        <v>16</v>
      </c>
      <c r="Q6" s="43">
        <v>17</v>
      </c>
      <c r="R6" s="44">
        <v>18</v>
      </c>
      <c r="S6" s="43">
        <v>19</v>
      </c>
      <c r="T6" s="44">
        <v>20</v>
      </c>
      <c r="U6" s="40">
        <v>21</v>
      </c>
      <c r="V6" s="42">
        <v>22</v>
      </c>
      <c r="W6" s="40">
        <v>23</v>
      </c>
      <c r="X6" s="42">
        <v>24</v>
      </c>
      <c r="Y6" s="43">
        <v>25</v>
      </c>
    </row>
    <row r="7" spans="1:25" ht="63" x14ac:dyDescent="0.25">
      <c r="A7" s="45">
        <v>1</v>
      </c>
      <c r="B7" s="46">
        <v>1001459</v>
      </c>
      <c r="C7" s="47" t="s">
        <v>6</v>
      </c>
      <c r="D7" s="48" t="s">
        <v>4</v>
      </c>
      <c r="E7" s="49" t="s">
        <v>7</v>
      </c>
      <c r="F7" s="50" t="s">
        <v>8</v>
      </c>
      <c r="G7" s="51">
        <v>1</v>
      </c>
      <c r="H7" s="48" t="s">
        <v>5</v>
      </c>
      <c r="I7" s="52">
        <v>45017</v>
      </c>
      <c r="J7" s="52">
        <v>45169</v>
      </c>
      <c r="K7" s="1">
        <f>DATEDIF(I7,J7,"m")+1</f>
        <v>5</v>
      </c>
      <c r="L7" s="53">
        <v>83150</v>
      </c>
      <c r="M7" s="53">
        <f t="shared" ref="M7:M16" si="0">IF(SUM(L7)*SUM(K7)=0,"",SUM(L7)*SUM(K7))</f>
        <v>415750</v>
      </c>
      <c r="N7" s="48" t="s">
        <v>40</v>
      </c>
      <c r="O7" s="1">
        <v>2</v>
      </c>
      <c r="P7" s="53">
        <f>IF(SUM(L7)*SUM(O7)=0,"",SUM(L7)*SUM(O7))</f>
        <v>166300</v>
      </c>
      <c r="Q7" s="54">
        <f t="shared" ref="Q7:Q13" si="1">IF(SUM(M7)-SUM(P7)=0,"",SUM(M7)-SUM(P7))</f>
        <v>249450</v>
      </c>
      <c r="R7" s="51" t="s">
        <v>43</v>
      </c>
      <c r="S7" s="55" t="s">
        <v>44</v>
      </c>
      <c r="T7" s="56">
        <v>45047</v>
      </c>
      <c r="U7" s="52">
        <v>45138</v>
      </c>
      <c r="V7" s="1">
        <f t="shared" ref="V7:V16" si="2">DATEDIF(T7,U7,"m")+1</f>
        <v>3</v>
      </c>
      <c r="W7" s="53">
        <v>5550</v>
      </c>
      <c r="X7" s="53">
        <f>IF(SUM(W7)*SUM(V7)=0,"",SUM(W7)*SUM(V7))</f>
        <v>16650</v>
      </c>
      <c r="Y7" s="57">
        <f t="shared" ref="Y7:Y16" si="3">IF(SUM(Q7)-SUM(X7)=0,"",SUM(Q7)-SUM(X7))</f>
        <v>232800</v>
      </c>
    </row>
    <row r="8" spans="1:25" ht="94.5" x14ac:dyDescent="0.25">
      <c r="A8" s="45">
        <v>2</v>
      </c>
      <c r="B8" s="46">
        <v>1001477</v>
      </c>
      <c r="C8" s="47" t="s">
        <v>6</v>
      </c>
      <c r="D8" s="48" t="s">
        <v>4</v>
      </c>
      <c r="E8" s="49" t="s">
        <v>11</v>
      </c>
      <c r="F8" s="50" t="s">
        <v>12</v>
      </c>
      <c r="G8" s="51">
        <v>1</v>
      </c>
      <c r="H8" s="48" t="s">
        <v>5</v>
      </c>
      <c r="I8" s="52">
        <v>44835</v>
      </c>
      <c r="J8" s="52">
        <v>45169</v>
      </c>
      <c r="K8" s="1">
        <f t="shared" ref="K8:K16" si="4">DATEDIF(I8,J8,"m")+1</f>
        <v>11</v>
      </c>
      <c r="L8" s="53">
        <v>83150</v>
      </c>
      <c r="M8" s="53">
        <f t="shared" si="0"/>
        <v>914650</v>
      </c>
      <c r="N8" s="48" t="s">
        <v>2</v>
      </c>
      <c r="O8" s="1">
        <v>1</v>
      </c>
      <c r="P8" s="53">
        <f t="shared" ref="P8" si="5">IF(SUM(L8)*SUM(O8)=0,"",SUM(L8)*SUM(O8))</f>
        <v>83150</v>
      </c>
      <c r="Q8" s="54">
        <f t="shared" si="1"/>
        <v>831500</v>
      </c>
      <c r="R8" s="51" t="s">
        <v>51</v>
      </c>
      <c r="S8" s="55" t="s">
        <v>45</v>
      </c>
      <c r="T8" s="56" t="s">
        <v>55</v>
      </c>
      <c r="U8" s="52" t="s">
        <v>56</v>
      </c>
      <c r="V8" s="1">
        <v>10</v>
      </c>
      <c r="W8" s="53">
        <v>5550</v>
      </c>
      <c r="X8" s="53">
        <f>IF(SUM(W8)*SUM(V8)=0,"",SUM(W8)*SUM(V8))</f>
        <v>55500</v>
      </c>
      <c r="Y8" s="57">
        <f t="shared" si="3"/>
        <v>776000</v>
      </c>
    </row>
    <row r="9" spans="1:25" ht="47.25" x14ac:dyDescent="0.25">
      <c r="A9" s="45">
        <v>3</v>
      </c>
      <c r="B9" s="46">
        <v>1001845</v>
      </c>
      <c r="C9" s="47" t="s">
        <v>17</v>
      </c>
      <c r="D9" s="48" t="s">
        <v>15</v>
      </c>
      <c r="E9" s="49" t="s">
        <v>20</v>
      </c>
      <c r="F9" s="50" t="s">
        <v>21</v>
      </c>
      <c r="G9" s="51">
        <v>1</v>
      </c>
      <c r="H9" s="48" t="s">
        <v>5</v>
      </c>
      <c r="I9" s="52">
        <v>44927</v>
      </c>
      <c r="J9" s="52">
        <v>45169</v>
      </c>
      <c r="K9" s="1">
        <f t="shared" si="4"/>
        <v>8</v>
      </c>
      <c r="L9" s="53">
        <v>83150</v>
      </c>
      <c r="M9" s="53">
        <f t="shared" si="0"/>
        <v>665200</v>
      </c>
      <c r="N9" s="48"/>
      <c r="O9" s="1"/>
      <c r="P9" s="53" t="str">
        <f>IF(SUM(L9)*SUM(O9)=0,"",SUM(L9)*SUM(O9))</f>
        <v/>
      </c>
      <c r="Q9" s="54">
        <f t="shared" si="1"/>
        <v>665200</v>
      </c>
      <c r="R9" s="51" t="s">
        <v>53</v>
      </c>
      <c r="S9" s="55" t="s">
        <v>45</v>
      </c>
      <c r="T9" s="56">
        <f>I9</f>
        <v>44927</v>
      </c>
      <c r="U9" s="52">
        <f>J9</f>
        <v>45169</v>
      </c>
      <c r="V9" s="1">
        <f t="shared" si="2"/>
        <v>8</v>
      </c>
      <c r="W9" s="53">
        <v>5550</v>
      </c>
      <c r="X9" s="53">
        <f>IF(SUM(W9)*SUM(V9)=0,"",SUM(W9)*SUM(V9))</f>
        <v>44400</v>
      </c>
      <c r="Y9" s="57">
        <f t="shared" si="3"/>
        <v>620800</v>
      </c>
    </row>
    <row r="10" spans="1:25" ht="47.25" x14ac:dyDescent="0.25">
      <c r="A10" s="45">
        <v>4</v>
      </c>
      <c r="B10" s="46">
        <v>1001409</v>
      </c>
      <c r="C10" s="47" t="s">
        <v>22</v>
      </c>
      <c r="D10" s="48" t="s">
        <v>16</v>
      </c>
      <c r="E10" s="49" t="s">
        <v>23</v>
      </c>
      <c r="F10" s="50" t="s">
        <v>24</v>
      </c>
      <c r="G10" s="51">
        <v>1</v>
      </c>
      <c r="H10" s="48" t="s">
        <v>5</v>
      </c>
      <c r="I10" s="52">
        <v>44927</v>
      </c>
      <c r="J10" s="52">
        <v>45169</v>
      </c>
      <c r="K10" s="1">
        <f t="shared" si="4"/>
        <v>8</v>
      </c>
      <c r="L10" s="53">
        <v>83150</v>
      </c>
      <c r="M10" s="53">
        <f t="shared" si="0"/>
        <v>665200</v>
      </c>
      <c r="N10" s="48" t="s">
        <v>40</v>
      </c>
      <c r="O10" s="1">
        <v>2</v>
      </c>
      <c r="P10" s="53">
        <f>IF(SUM(L10)*SUM(O10)=0,"",SUM(L10)*SUM(O10))</f>
        <v>166300</v>
      </c>
      <c r="Q10" s="54">
        <f t="shared" si="1"/>
        <v>498900</v>
      </c>
      <c r="R10" s="51" t="s">
        <v>53</v>
      </c>
      <c r="S10" s="55" t="s">
        <v>45</v>
      </c>
      <c r="T10" s="56" t="s">
        <v>57</v>
      </c>
      <c r="U10" s="52" t="s">
        <v>58</v>
      </c>
      <c r="V10" s="1">
        <v>6</v>
      </c>
      <c r="W10" s="53">
        <v>5550</v>
      </c>
      <c r="X10" s="53">
        <f>IF(SUM(W10)*SUM(V10)=0,"",SUM(W10)*SUM(V10))</f>
        <v>33300</v>
      </c>
      <c r="Y10" s="57">
        <f t="shared" si="3"/>
        <v>465600</v>
      </c>
    </row>
    <row r="11" spans="1:25" ht="47.25" x14ac:dyDescent="0.25">
      <c r="A11" s="45">
        <v>5</v>
      </c>
      <c r="B11" s="46">
        <v>1001144</v>
      </c>
      <c r="C11" s="47" t="s">
        <v>25</v>
      </c>
      <c r="D11" s="48" t="s">
        <v>3</v>
      </c>
      <c r="E11" s="49" t="s">
        <v>26</v>
      </c>
      <c r="F11" s="50" t="s">
        <v>27</v>
      </c>
      <c r="G11" s="51">
        <v>1</v>
      </c>
      <c r="H11" s="48" t="s">
        <v>5</v>
      </c>
      <c r="I11" s="52">
        <v>45017</v>
      </c>
      <c r="J11" s="52">
        <v>45077</v>
      </c>
      <c r="K11" s="1">
        <f t="shared" si="4"/>
        <v>2</v>
      </c>
      <c r="L11" s="53">
        <v>83150</v>
      </c>
      <c r="M11" s="53">
        <f t="shared" si="0"/>
        <v>166300</v>
      </c>
      <c r="N11" s="48"/>
      <c r="O11" s="1"/>
      <c r="P11" s="53" t="str">
        <f t="shared" ref="P11:P16" si="6">IF(SUM(L11)*SUM(O11)=0,"",SUM(L11)*SUM(O11))</f>
        <v/>
      </c>
      <c r="Q11" s="54">
        <f t="shared" si="1"/>
        <v>166300</v>
      </c>
      <c r="R11" s="51" t="s">
        <v>43</v>
      </c>
      <c r="S11" s="55" t="s">
        <v>44</v>
      </c>
      <c r="T11" s="56">
        <f t="shared" ref="T11:U13" si="7">I11</f>
        <v>45017</v>
      </c>
      <c r="U11" s="52">
        <f t="shared" si="7"/>
        <v>45077</v>
      </c>
      <c r="V11" s="1">
        <f t="shared" si="2"/>
        <v>2</v>
      </c>
      <c r="W11" s="53">
        <v>5550</v>
      </c>
      <c r="X11" s="53">
        <f>IF(SUM(W11)*SUM(V11)=0,"",SUM(W11)*SUM(V11))</f>
        <v>11100</v>
      </c>
      <c r="Y11" s="57">
        <f t="shared" si="3"/>
        <v>155200</v>
      </c>
    </row>
    <row r="12" spans="1:25" ht="63" x14ac:dyDescent="0.25">
      <c r="A12" s="45">
        <v>6</v>
      </c>
      <c r="B12" s="46">
        <v>1001506</v>
      </c>
      <c r="C12" s="47" t="s">
        <v>25</v>
      </c>
      <c r="D12" s="48" t="s">
        <v>3</v>
      </c>
      <c r="E12" s="49" t="s">
        <v>28</v>
      </c>
      <c r="F12" s="50" t="s">
        <v>29</v>
      </c>
      <c r="G12" s="51">
        <v>1</v>
      </c>
      <c r="H12" s="48" t="s">
        <v>5</v>
      </c>
      <c r="I12" s="52">
        <v>45017</v>
      </c>
      <c r="J12" s="52">
        <v>45077</v>
      </c>
      <c r="K12" s="1">
        <f t="shared" si="4"/>
        <v>2</v>
      </c>
      <c r="L12" s="53">
        <v>83150</v>
      </c>
      <c r="M12" s="53">
        <f t="shared" si="0"/>
        <v>166300</v>
      </c>
      <c r="N12" s="48"/>
      <c r="O12" s="1"/>
      <c r="P12" s="53" t="str">
        <f t="shared" si="6"/>
        <v/>
      </c>
      <c r="Q12" s="54">
        <f t="shared" si="1"/>
        <v>166300</v>
      </c>
      <c r="R12" s="51" t="s">
        <v>43</v>
      </c>
      <c r="S12" s="55" t="s">
        <v>44</v>
      </c>
      <c r="T12" s="56">
        <f t="shared" si="7"/>
        <v>45017</v>
      </c>
      <c r="U12" s="52">
        <f t="shared" si="7"/>
        <v>45077</v>
      </c>
      <c r="V12" s="1">
        <f t="shared" si="2"/>
        <v>2</v>
      </c>
      <c r="W12" s="53">
        <v>5550</v>
      </c>
      <c r="X12" s="53">
        <f t="shared" ref="X12:X16" si="8">IF(SUM(W12)*SUM(V12)=0,"",SUM(W12)*SUM(V12))</f>
        <v>11100</v>
      </c>
      <c r="Y12" s="57">
        <f t="shared" si="3"/>
        <v>155200</v>
      </c>
    </row>
    <row r="13" spans="1:25" ht="63" x14ac:dyDescent="0.25">
      <c r="A13" s="45">
        <v>7</v>
      </c>
      <c r="B13" s="46">
        <v>1001507</v>
      </c>
      <c r="C13" s="47" t="s">
        <v>25</v>
      </c>
      <c r="D13" s="48" t="s">
        <v>3</v>
      </c>
      <c r="E13" s="49" t="s">
        <v>30</v>
      </c>
      <c r="F13" s="50" t="s">
        <v>31</v>
      </c>
      <c r="G13" s="51">
        <v>1</v>
      </c>
      <c r="H13" s="48" t="s">
        <v>5</v>
      </c>
      <c r="I13" s="52">
        <v>45017</v>
      </c>
      <c r="J13" s="52">
        <v>45077</v>
      </c>
      <c r="K13" s="1">
        <f t="shared" si="4"/>
        <v>2</v>
      </c>
      <c r="L13" s="53">
        <v>83150</v>
      </c>
      <c r="M13" s="53">
        <f t="shared" si="0"/>
        <v>166300</v>
      </c>
      <c r="N13" s="48"/>
      <c r="O13" s="1"/>
      <c r="P13" s="53" t="str">
        <f t="shared" si="6"/>
        <v/>
      </c>
      <c r="Q13" s="54">
        <f t="shared" si="1"/>
        <v>166300</v>
      </c>
      <c r="R13" s="51" t="s">
        <v>43</v>
      </c>
      <c r="S13" s="55" t="s">
        <v>44</v>
      </c>
      <c r="T13" s="56">
        <f t="shared" si="7"/>
        <v>45017</v>
      </c>
      <c r="U13" s="52">
        <f t="shared" si="7"/>
        <v>45077</v>
      </c>
      <c r="V13" s="1">
        <f t="shared" si="2"/>
        <v>2</v>
      </c>
      <c r="W13" s="53">
        <v>5550</v>
      </c>
      <c r="X13" s="53">
        <f t="shared" si="8"/>
        <v>11100</v>
      </c>
      <c r="Y13" s="57">
        <f t="shared" si="3"/>
        <v>155200</v>
      </c>
    </row>
    <row r="14" spans="1:25" ht="47.25" x14ac:dyDescent="0.25">
      <c r="A14" s="45">
        <v>8</v>
      </c>
      <c r="B14" s="46">
        <v>1001490</v>
      </c>
      <c r="C14" s="47" t="s">
        <v>6</v>
      </c>
      <c r="D14" s="48" t="s">
        <v>16</v>
      </c>
      <c r="E14" s="49" t="s">
        <v>13</v>
      </c>
      <c r="F14" s="50" t="s">
        <v>14</v>
      </c>
      <c r="G14" s="51">
        <v>1</v>
      </c>
      <c r="H14" s="48" t="s">
        <v>5</v>
      </c>
      <c r="I14" s="52">
        <v>45170</v>
      </c>
      <c r="J14" s="52">
        <v>45291</v>
      </c>
      <c r="K14" s="1">
        <f t="shared" si="4"/>
        <v>4</v>
      </c>
      <c r="L14" s="53">
        <v>83150</v>
      </c>
      <c r="M14" s="53">
        <f t="shared" ref="M14" si="9">IF(SUM(L14)*SUM(K14)=0,"",SUM(L14)*SUM(K14))</f>
        <v>332600</v>
      </c>
      <c r="N14" s="48"/>
      <c r="O14" s="1"/>
      <c r="P14" s="53" t="str">
        <f t="shared" ref="P14" si="10">IF(SUM(L14)*SUM(O14)=0,"",SUM(L14)*SUM(O14))</f>
        <v/>
      </c>
      <c r="Q14" s="54">
        <f>IF(SUM(M14)-SUM(P14)=0,"",SUM(M14)-SUM(P14))</f>
        <v>332600</v>
      </c>
      <c r="R14" s="51" t="s">
        <v>52</v>
      </c>
      <c r="S14" s="55" t="s">
        <v>44</v>
      </c>
      <c r="T14" s="52">
        <v>45170</v>
      </c>
      <c r="U14" s="52">
        <v>45291</v>
      </c>
      <c r="V14" s="1">
        <f t="shared" si="2"/>
        <v>4</v>
      </c>
      <c r="W14" s="53">
        <v>5550</v>
      </c>
      <c r="X14" s="53">
        <f t="shared" ref="X14" si="11">IF(SUM(W14)*SUM(V14)=0,"",SUM(W14)*SUM(V14))</f>
        <v>22200</v>
      </c>
      <c r="Y14" s="57">
        <f t="shared" ref="Y14" si="12">IF(SUM(Q14)-SUM(X14)=0,"",SUM(Q14)-SUM(X14))</f>
        <v>310400</v>
      </c>
    </row>
    <row r="15" spans="1:25" ht="63" x14ac:dyDescent="0.25">
      <c r="A15" s="45">
        <v>9</v>
      </c>
      <c r="B15" s="46">
        <v>1001475</v>
      </c>
      <c r="C15" s="47" t="s">
        <v>6</v>
      </c>
      <c r="D15" s="48" t="s">
        <v>16</v>
      </c>
      <c r="E15" s="49" t="s">
        <v>9</v>
      </c>
      <c r="F15" s="50" t="s">
        <v>10</v>
      </c>
      <c r="G15" s="51">
        <v>1</v>
      </c>
      <c r="H15" s="48" t="s">
        <v>5</v>
      </c>
      <c r="I15" s="52">
        <v>45231</v>
      </c>
      <c r="J15" s="52">
        <v>45291</v>
      </c>
      <c r="K15" s="1">
        <f t="shared" si="4"/>
        <v>2</v>
      </c>
      <c r="L15" s="53">
        <v>83150</v>
      </c>
      <c r="M15" s="53">
        <f t="shared" si="0"/>
        <v>166300</v>
      </c>
      <c r="N15" s="48"/>
      <c r="O15" s="1"/>
      <c r="P15" s="53" t="str">
        <f t="shared" si="6"/>
        <v/>
      </c>
      <c r="Q15" s="54">
        <f>IF(SUM(M15)-SUM(P15)=0,"",SUM(M15)-SUM(P15))</f>
        <v>166300</v>
      </c>
      <c r="R15" s="51" t="s">
        <v>50</v>
      </c>
      <c r="S15" s="55" t="s">
        <v>44</v>
      </c>
      <c r="T15" s="52">
        <v>45231</v>
      </c>
      <c r="U15" s="52">
        <v>45291</v>
      </c>
      <c r="V15" s="1">
        <f t="shared" si="2"/>
        <v>2</v>
      </c>
      <c r="W15" s="53">
        <v>5550</v>
      </c>
      <c r="X15" s="53">
        <f t="shared" si="8"/>
        <v>11100</v>
      </c>
      <c r="Y15" s="57">
        <f t="shared" si="3"/>
        <v>155200</v>
      </c>
    </row>
    <row r="16" spans="1:25" ht="47.25" x14ac:dyDescent="0.25">
      <c r="A16" s="45">
        <v>10</v>
      </c>
      <c r="B16" s="46">
        <v>1001838</v>
      </c>
      <c r="C16" s="47" t="s">
        <v>17</v>
      </c>
      <c r="D16" s="48" t="s">
        <v>3</v>
      </c>
      <c r="E16" s="49" t="s">
        <v>18</v>
      </c>
      <c r="F16" s="50" t="s">
        <v>19</v>
      </c>
      <c r="G16" s="51">
        <v>1</v>
      </c>
      <c r="H16" s="48" t="s">
        <v>5</v>
      </c>
      <c r="I16" s="52">
        <v>45231</v>
      </c>
      <c r="J16" s="52">
        <v>45291</v>
      </c>
      <c r="K16" s="1">
        <f t="shared" si="4"/>
        <v>2</v>
      </c>
      <c r="L16" s="53">
        <v>83150</v>
      </c>
      <c r="M16" s="53">
        <f t="shared" si="0"/>
        <v>166300</v>
      </c>
      <c r="N16" s="48" t="s">
        <v>72</v>
      </c>
      <c r="O16" s="1">
        <v>1</v>
      </c>
      <c r="P16" s="53">
        <f t="shared" si="6"/>
        <v>83150</v>
      </c>
      <c r="Q16" s="54">
        <f>IF(SUM(M16)-SUM(P16)=0,"",SUM(M16)-SUM(P16))</f>
        <v>83150</v>
      </c>
      <c r="R16" s="51" t="s">
        <v>50</v>
      </c>
      <c r="S16" s="55" t="s">
        <v>44</v>
      </c>
      <c r="T16" s="52">
        <v>45231</v>
      </c>
      <c r="U16" s="52">
        <v>45260</v>
      </c>
      <c r="V16" s="1">
        <f t="shared" si="2"/>
        <v>1</v>
      </c>
      <c r="W16" s="53">
        <v>5550</v>
      </c>
      <c r="X16" s="53">
        <f t="shared" si="8"/>
        <v>5550</v>
      </c>
      <c r="Y16" s="57">
        <f t="shared" si="3"/>
        <v>77600</v>
      </c>
    </row>
    <row r="17" spans="1:25" ht="16.5" thickBot="1" x14ac:dyDescent="0.3">
      <c r="A17" s="58"/>
      <c r="B17" s="59"/>
      <c r="C17" s="60"/>
      <c r="D17" s="61"/>
      <c r="E17" s="62" t="s">
        <v>54</v>
      </c>
      <c r="F17" s="63"/>
      <c r="G17" s="64"/>
      <c r="H17" s="61"/>
      <c r="I17" s="3"/>
      <c r="J17" s="3"/>
      <c r="K17" s="3"/>
      <c r="L17" s="5"/>
      <c r="M17" s="65">
        <f>SUM(M7:M16)</f>
        <v>3824900</v>
      </c>
      <c r="N17" s="61"/>
      <c r="O17" s="4"/>
      <c r="P17" s="65">
        <f>SUM(P7:P16)</f>
        <v>498900</v>
      </c>
      <c r="Q17" s="66">
        <f>SUM(Q7:Q16)</f>
        <v>3326000</v>
      </c>
      <c r="R17" s="64"/>
      <c r="S17" s="67"/>
      <c r="T17" s="2"/>
      <c r="U17" s="3"/>
      <c r="V17" s="4"/>
      <c r="W17" s="5"/>
      <c r="X17" s="65">
        <f>SUM(X7:X16)</f>
        <v>222000</v>
      </c>
      <c r="Y17" s="66">
        <f>SUM(Y7:Y16)</f>
        <v>3104000</v>
      </c>
    </row>
    <row r="18" spans="1:25" ht="16.5" thickTop="1" x14ac:dyDescent="0.25"/>
  </sheetData>
  <mergeCells count="14">
    <mergeCell ref="A3:A5"/>
    <mergeCell ref="B3:B5"/>
    <mergeCell ref="I4:M4"/>
    <mergeCell ref="G4:H4"/>
    <mergeCell ref="T3:Y3"/>
    <mergeCell ref="F4:F5"/>
    <mergeCell ref="C4:E4"/>
    <mergeCell ref="T4:X4"/>
    <mergeCell ref="Y4:Y5"/>
    <mergeCell ref="R3:S3"/>
    <mergeCell ref="N4:P4"/>
    <mergeCell ref="R4:S4"/>
    <mergeCell ref="G3:Q3"/>
    <mergeCell ref="C3:F3"/>
  </mergeCells>
  <conditionalFormatting sqref="I7:I9 I11 I15:I16 T16">
    <cfRule type="expression" dxfId="59" priority="107">
      <formula>AND($DD7=1,I7&lt;&gt;#REF!)</formula>
    </cfRule>
  </conditionalFormatting>
  <conditionalFormatting sqref="O9 K12:K13 J7:K9 J11:K11 O15:O16 J15:J16">
    <cfRule type="expression" dxfId="58" priority="108">
      <formula>AND($DD7=1,J7*1&lt;&gt;#REF!)</formula>
    </cfRule>
  </conditionalFormatting>
  <conditionalFormatting sqref="O7">
    <cfRule type="expression" dxfId="57" priority="91">
      <formula>AND($DD7=1,O7*1&lt;&gt;#REF!)</formula>
    </cfRule>
  </conditionalFormatting>
  <conditionalFormatting sqref="T7 T17">
    <cfRule type="expression" dxfId="56" priority="86">
      <formula>AND($DD7=1,T7&lt;&gt;#REF!)</formula>
    </cfRule>
  </conditionalFormatting>
  <conditionalFormatting sqref="U7 O17 U17:V17">
    <cfRule type="expression" dxfId="55" priority="87">
      <formula>AND($DD7=1,O7*1&lt;&gt;#REF!)</formula>
    </cfRule>
  </conditionalFormatting>
  <conditionalFormatting sqref="V7">
    <cfRule type="expression" dxfId="54" priority="85">
      <formula>AND($DD7=1,V7*1&lt;&gt;#REF!)</formula>
    </cfRule>
  </conditionalFormatting>
  <conditionalFormatting sqref="O8">
    <cfRule type="expression" dxfId="53" priority="84">
      <formula>AND($DD8=1,O8*1&lt;&gt;#REF!)</formula>
    </cfRule>
  </conditionalFormatting>
  <conditionalFormatting sqref="T8">
    <cfRule type="expression" dxfId="52" priority="82">
      <formula>AND($DD8=1,T8&lt;&gt;#REF!)</formula>
    </cfRule>
  </conditionalFormatting>
  <conditionalFormatting sqref="U8">
    <cfRule type="expression" dxfId="51" priority="83">
      <formula>AND($DD8=1,U8*1&lt;&gt;#REF!)</formula>
    </cfRule>
  </conditionalFormatting>
  <conditionalFormatting sqref="T9">
    <cfRule type="expression" dxfId="50" priority="75">
      <formula>AND($DD9=1,T9&lt;&gt;#REF!)</formula>
    </cfRule>
  </conditionalFormatting>
  <conditionalFormatting sqref="U9">
    <cfRule type="expression" dxfId="49" priority="76">
      <formula>AND($DD9=1,U9*1&lt;&gt;#REF!)</formula>
    </cfRule>
  </conditionalFormatting>
  <conditionalFormatting sqref="V9">
    <cfRule type="expression" dxfId="48" priority="74">
      <formula>AND($DD9=1,V9*1&lt;&gt;#REF!)</formula>
    </cfRule>
  </conditionalFormatting>
  <conditionalFormatting sqref="T13">
    <cfRule type="expression" dxfId="47" priority="33">
      <formula>AND($DD13=1,T13&lt;&gt;#REF!)</formula>
    </cfRule>
  </conditionalFormatting>
  <conditionalFormatting sqref="U13">
    <cfRule type="expression" dxfId="46" priority="34">
      <formula>AND($DD13=1,U13*1&lt;&gt;#REF!)</formula>
    </cfRule>
  </conditionalFormatting>
  <conditionalFormatting sqref="V13">
    <cfRule type="expression" dxfId="45" priority="32">
      <formula>AND($DD13=1,V13*1&lt;&gt;#REF!)</formula>
    </cfRule>
  </conditionalFormatting>
  <conditionalFormatting sqref="I10">
    <cfRule type="expression" dxfId="44" priority="61">
      <formula>AND($DD10=1,I10&lt;&gt;#REF!)</formula>
    </cfRule>
  </conditionalFormatting>
  <conditionalFormatting sqref="J10:K10">
    <cfRule type="expression" dxfId="43" priority="62">
      <formula>AND($DD10=1,J10*1&lt;&gt;#REF!)</formula>
    </cfRule>
  </conditionalFormatting>
  <conditionalFormatting sqref="O10">
    <cfRule type="expression" dxfId="42" priority="60">
      <formula>AND($DD10=1,O10*1&lt;&gt;#REF!)</formula>
    </cfRule>
  </conditionalFormatting>
  <conditionalFormatting sqref="I12">
    <cfRule type="expression" dxfId="41" priority="46">
      <formula>AND($DD12=1,I12&lt;&gt;#REF!)</formula>
    </cfRule>
  </conditionalFormatting>
  <conditionalFormatting sqref="J12">
    <cfRule type="expression" dxfId="40" priority="47">
      <formula>AND($DD12=1,J12*1&lt;&gt;#REF!)</formula>
    </cfRule>
  </conditionalFormatting>
  <conditionalFormatting sqref="I13">
    <cfRule type="expression" dxfId="39" priority="44">
      <formula>AND($DD13=1,I13&lt;&gt;#REF!)</formula>
    </cfRule>
  </conditionalFormatting>
  <conditionalFormatting sqref="J13">
    <cfRule type="expression" dxfId="38" priority="45">
      <formula>AND($DD13=1,J13*1&lt;&gt;#REF!)</formula>
    </cfRule>
  </conditionalFormatting>
  <conditionalFormatting sqref="O11">
    <cfRule type="expression" dxfId="37" priority="43">
      <formula>AND($DD11=1,O11*1&lt;&gt;#REF!)</formula>
    </cfRule>
  </conditionalFormatting>
  <conditionalFormatting sqref="O12">
    <cfRule type="expression" dxfId="36" priority="42">
      <formula>AND($DD12=1,O12*1&lt;&gt;#REF!)</formula>
    </cfRule>
  </conditionalFormatting>
  <conditionalFormatting sqref="O13">
    <cfRule type="expression" dxfId="35" priority="41">
      <formula>AND($DD13=1,O13*1&lt;&gt;#REF!)</formula>
    </cfRule>
  </conditionalFormatting>
  <conditionalFormatting sqref="T11">
    <cfRule type="expression" dxfId="34" priority="39">
      <formula>AND($DD11=1,T11&lt;&gt;#REF!)</formula>
    </cfRule>
  </conditionalFormatting>
  <conditionalFormatting sqref="U11">
    <cfRule type="expression" dxfId="33" priority="40">
      <formula>AND($DD11=1,U11*1&lt;&gt;#REF!)</formula>
    </cfRule>
  </conditionalFormatting>
  <conditionalFormatting sqref="V11">
    <cfRule type="expression" dxfId="32" priority="38">
      <formula>AND($DD11=1,V11*1&lt;&gt;#REF!)</formula>
    </cfRule>
  </conditionalFormatting>
  <conditionalFormatting sqref="T12">
    <cfRule type="expression" dxfId="31" priority="36">
      <formula>AND($DD12=1,T12&lt;&gt;#REF!)</formula>
    </cfRule>
  </conditionalFormatting>
  <conditionalFormatting sqref="U12">
    <cfRule type="expression" dxfId="30" priority="37">
      <formula>AND($DD12=1,U12*1&lt;&gt;#REF!)</formula>
    </cfRule>
  </conditionalFormatting>
  <conditionalFormatting sqref="V12">
    <cfRule type="expression" dxfId="29" priority="35">
      <formula>AND($DD12=1,V12*1&lt;&gt;#REF!)</formula>
    </cfRule>
  </conditionalFormatting>
  <conditionalFormatting sqref="I17">
    <cfRule type="expression" dxfId="28" priority="28">
      <formula>AND($DD17=1,I17&lt;&gt;#REF!)</formula>
    </cfRule>
  </conditionalFormatting>
  <conditionalFormatting sqref="J17">
    <cfRule type="expression" dxfId="27" priority="29">
      <formula>AND($DD17=1,J17*1&lt;&gt;#REF!)</formula>
    </cfRule>
  </conditionalFormatting>
  <conditionalFormatting sqref="V8">
    <cfRule type="expression" dxfId="26" priority="27">
      <formula>AND($DD8=1,V8*1&lt;&gt;#REF!)</formula>
    </cfRule>
  </conditionalFormatting>
  <conditionalFormatting sqref="T10">
    <cfRule type="expression" dxfId="25" priority="25">
      <formula>AND($DD10=1,T10&lt;&gt;#REF!)</formula>
    </cfRule>
  </conditionalFormatting>
  <conditionalFormatting sqref="U10">
    <cfRule type="expression" dxfId="24" priority="26">
      <formula>AND($DD10=1,U10*1&lt;&gt;#REF!)</formula>
    </cfRule>
  </conditionalFormatting>
  <conditionalFormatting sqref="V10">
    <cfRule type="expression" dxfId="23" priority="24">
      <formula>AND($DD10=1,V10*1&lt;&gt;#REF!)</formula>
    </cfRule>
  </conditionalFormatting>
  <conditionalFormatting sqref="B10">
    <cfRule type="cellIs" dxfId="22" priority="18" operator="equal">
      <formula>""</formula>
    </cfRule>
    <cfRule type="duplicateValues" dxfId="21" priority="19"/>
  </conditionalFormatting>
  <conditionalFormatting sqref="B11:B13">
    <cfRule type="cellIs" dxfId="20" priority="22" operator="equal">
      <formula>""</formula>
    </cfRule>
    <cfRule type="duplicateValues" dxfId="19" priority="23"/>
  </conditionalFormatting>
  <conditionalFormatting sqref="B17">
    <cfRule type="cellIs" dxfId="18" priority="16" operator="equal">
      <formula>""</formula>
    </cfRule>
    <cfRule type="duplicateValues" dxfId="17" priority="17"/>
  </conditionalFormatting>
  <conditionalFormatting sqref="K17">
    <cfRule type="expression" dxfId="16" priority="15">
      <formula>AND($DD17=1,K17&lt;&gt;#REF!)</formula>
    </cfRule>
  </conditionalFormatting>
  <conditionalFormatting sqref="I14">
    <cfRule type="expression" dxfId="15" priority="13">
      <formula>AND($DD14=1,I14&lt;&gt;#REF!)</formula>
    </cfRule>
  </conditionalFormatting>
  <conditionalFormatting sqref="J14 O14">
    <cfRule type="expression" dxfId="14" priority="14">
      <formula>AND($DD14=1,J14*1&lt;&gt;#REF!)</formula>
    </cfRule>
  </conditionalFormatting>
  <conditionalFormatting sqref="B14">
    <cfRule type="cellIs" dxfId="13" priority="11" operator="equal">
      <formula>""</formula>
    </cfRule>
    <cfRule type="duplicateValues" dxfId="12" priority="12"/>
  </conditionalFormatting>
  <conditionalFormatting sqref="B15:B16 B7:B9">
    <cfRule type="cellIs" dxfId="11" priority="119" operator="equal">
      <formula>""</formula>
    </cfRule>
    <cfRule type="duplicateValues" dxfId="10" priority="120"/>
  </conditionalFormatting>
  <conditionalFormatting sqref="K14">
    <cfRule type="expression" dxfId="9" priority="10">
      <formula>AND($DD14=1,K14*1&lt;&gt;#REF!)</formula>
    </cfRule>
  </conditionalFormatting>
  <conditionalFormatting sqref="K15">
    <cfRule type="expression" dxfId="8" priority="9">
      <formula>AND($DD15=1,K15*1&lt;&gt;#REF!)</formula>
    </cfRule>
  </conditionalFormatting>
  <conditionalFormatting sqref="K16">
    <cfRule type="expression" dxfId="7" priority="8">
      <formula>AND($DD16=1,K16*1&lt;&gt;#REF!)</formula>
    </cfRule>
  </conditionalFormatting>
  <conditionalFormatting sqref="T14">
    <cfRule type="expression" dxfId="6" priority="6">
      <formula>AND($DD14=1,T14&lt;&gt;#REF!)</formula>
    </cfRule>
  </conditionalFormatting>
  <conditionalFormatting sqref="U14">
    <cfRule type="expression" dxfId="5" priority="7">
      <formula>AND($DD14=1,U14*1&lt;&gt;#REF!)</formula>
    </cfRule>
  </conditionalFormatting>
  <conditionalFormatting sqref="V14">
    <cfRule type="expression" dxfId="4" priority="5">
      <formula>AND($DD14=1,V14*1&lt;&gt;#REF!)</formula>
    </cfRule>
  </conditionalFormatting>
  <conditionalFormatting sqref="V15:V16">
    <cfRule type="expression" dxfId="3" priority="4">
      <formula>AND($DD15=1,V15*1&lt;&gt;#REF!)</formula>
    </cfRule>
  </conditionalFormatting>
  <conditionalFormatting sqref="T15">
    <cfRule type="expression" dxfId="2" priority="2">
      <formula>AND($DD15=1,T15&lt;&gt;#REF!)</formula>
    </cfRule>
  </conditionalFormatting>
  <conditionalFormatting sqref="U15">
    <cfRule type="expression" dxfId="1" priority="3">
      <formula>AND($DD15=1,U15*1&lt;&gt;#REF!)</formula>
    </cfRule>
  </conditionalFormatting>
  <conditionalFormatting sqref="U16">
    <cfRule type="expression" dxfId="0" priority="1">
      <formula>AND($DD16=1,U16&lt;&gt;#REF!)</formula>
    </cfRule>
  </conditionalFormatting>
  <printOptions horizontalCentered="1"/>
  <pageMargins left="0" right="0" top="1.1417322834645669" bottom="0" header="0.31496062992125984" footer="0"/>
  <pageSetup paperSize="9" scale="46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5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Шматко Игорь Николаевич</cp:lastModifiedBy>
  <cp:lastPrinted>2024-04-25T07:35:37Z</cp:lastPrinted>
  <dcterms:created xsi:type="dcterms:W3CDTF">2023-11-26T10:32:12Z</dcterms:created>
  <dcterms:modified xsi:type="dcterms:W3CDTF">2024-04-25T07:35:45Z</dcterms:modified>
</cp:coreProperties>
</file>